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15" windowWidth="15450" windowHeight="11640"/>
  </bookViews>
  <sheets>
    <sheet name="МСУ" sheetId="4" r:id="rId1"/>
  </sheets>
  <definedNames>
    <definedName name="_xlnm.Print_Titles" localSheetId="0">МСУ!$5:$7</definedName>
  </definedNames>
  <calcPr calcId="125725"/>
</workbook>
</file>

<file path=xl/calcChain.xml><?xml version="1.0" encoding="utf-8"?>
<calcChain xmlns="http://schemas.openxmlformats.org/spreadsheetml/2006/main">
  <c r="O25" i="4"/>
  <c r="P25"/>
  <c r="Q25"/>
  <c r="R25"/>
  <c r="S25"/>
  <c r="N25"/>
  <c r="Q66"/>
  <c r="Q88"/>
  <c r="Q117"/>
  <c r="Q59"/>
  <c r="Q93"/>
  <c r="O91"/>
  <c r="N91"/>
  <c r="R134"/>
  <c r="S134" s="1"/>
  <c r="R131"/>
  <c r="S131" s="1"/>
  <c r="R99"/>
  <c r="S99" s="1"/>
  <c r="S23" l="1"/>
  <c r="R23"/>
  <c r="Q23"/>
  <c r="P23"/>
  <c r="O23"/>
  <c r="N23"/>
  <c r="N92" l="1"/>
  <c r="O27"/>
  <c r="P27"/>
  <c r="Q27"/>
  <c r="R27"/>
  <c r="S27"/>
  <c r="N27"/>
  <c r="O130"/>
  <c r="P130"/>
  <c r="Q130"/>
  <c r="R130"/>
  <c r="S130"/>
  <c r="N130"/>
  <c r="O116"/>
  <c r="P116"/>
  <c r="Q116"/>
  <c r="R116"/>
  <c r="S116"/>
  <c r="N116"/>
  <c r="O107"/>
  <c r="P107"/>
  <c r="Q107"/>
  <c r="R107"/>
  <c r="S107"/>
  <c r="N107"/>
  <c r="P12" l="1"/>
  <c r="P123"/>
  <c r="O124"/>
  <c r="O123" s="1"/>
  <c r="N123"/>
  <c r="S123" l="1"/>
  <c r="R123"/>
  <c r="Q123"/>
  <c r="O58"/>
  <c r="P58"/>
  <c r="Q58"/>
  <c r="R58"/>
  <c r="N58"/>
  <c r="O65"/>
  <c r="P65"/>
  <c r="N65"/>
  <c r="Q65"/>
  <c r="O133"/>
  <c r="O132" s="1"/>
  <c r="P133"/>
  <c r="P132" s="1"/>
  <c r="Q133"/>
  <c r="Q132" s="1"/>
  <c r="N133"/>
  <c r="N132" s="1"/>
  <c r="O127"/>
  <c r="O126" s="1"/>
  <c r="P127"/>
  <c r="P126" s="1"/>
  <c r="Q127"/>
  <c r="Q126" s="1"/>
  <c r="N127"/>
  <c r="N126" s="1"/>
  <c r="S58" l="1"/>
  <c r="S36"/>
  <c r="R36"/>
  <c r="S127"/>
  <c r="S126" s="1"/>
  <c r="R127"/>
  <c r="R126" s="1"/>
  <c r="S133"/>
  <c r="S132" s="1"/>
  <c r="R133"/>
  <c r="R132" s="1"/>
  <c r="O113"/>
  <c r="P113"/>
  <c r="Q113"/>
  <c r="R113"/>
  <c r="S113"/>
  <c r="N113"/>
  <c r="O101"/>
  <c r="P101"/>
  <c r="Q101"/>
  <c r="R101"/>
  <c r="S101"/>
  <c r="N101"/>
  <c r="O98"/>
  <c r="P98"/>
  <c r="Q98"/>
  <c r="R98"/>
  <c r="S98"/>
  <c r="N98"/>
  <c r="O92"/>
  <c r="P92"/>
  <c r="Q92"/>
  <c r="R92"/>
  <c r="S92"/>
  <c r="O90"/>
  <c r="P90"/>
  <c r="Q90"/>
  <c r="R90"/>
  <c r="S90"/>
  <c r="N90"/>
  <c r="O87"/>
  <c r="P87"/>
  <c r="Q87"/>
  <c r="R87"/>
  <c r="S87"/>
  <c r="N87"/>
  <c r="O84"/>
  <c r="P84"/>
  <c r="Q84"/>
  <c r="R84"/>
  <c r="S84"/>
  <c r="N84"/>
  <c r="O77"/>
  <c r="P77"/>
  <c r="Q77"/>
  <c r="R77"/>
  <c r="S77"/>
  <c r="N77"/>
  <c r="O73"/>
  <c r="P73"/>
  <c r="Q73"/>
  <c r="R73"/>
  <c r="S73"/>
  <c r="N73"/>
  <c r="O61"/>
  <c r="P61"/>
  <c r="Q61"/>
  <c r="R61"/>
  <c r="S61"/>
  <c r="N61"/>
  <c r="O52"/>
  <c r="P52"/>
  <c r="Q52"/>
  <c r="R52"/>
  <c r="S52"/>
  <c r="N52"/>
  <c r="O41"/>
  <c r="P41"/>
  <c r="Q41"/>
  <c r="R41"/>
  <c r="S41"/>
  <c r="N41"/>
  <c r="O36"/>
  <c r="P36"/>
  <c r="Q36"/>
  <c r="N36"/>
  <c r="O34"/>
  <c r="P34"/>
  <c r="Q34"/>
  <c r="R34"/>
  <c r="S34"/>
  <c r="N34"/>
  <c r="O12"/>
  <c r="O11" s="1"/>
  <c r="Q12"/>
  <c r="R12"/>
  <c r="S12"/>
  <c r="N12"/>
  <c r="N11" s="1"/>
  <c r="Q11" l="1"/>
  <c r="Q10" s="1"/>
  <c r="Q136" s="1"/>
  <c r="P11"/>
  <c r="P10" s="1"/>
  <c r="P136" s="1"/>
  <c r="N10"/>
  <c r="O10"/>
  <c r="R65"/>
  <c r="R11" s="1"/>
  <c r="S65"/>
  <c r="S11" s="1"/>
  <c r="S10" l="1"/>
  <c r="S136" s="1"/>
  <c r="S138" s="1"/>
  <c r="R10"/>
  <c r="R136" s="1"/>
  <c r="R138" s="1"/>
  <c r="Q138"/>
  <c r="O136"/>
  <c r="N136"/>
</calcChain>
</file>

<file path=xl/sharedStrings.xml><?xml version="1.0" encoding="utf-8"?>
<sst xmlns="http://schemas.openxmlformats.org/spreadsheetml/2006/main" count="1025" uniqueCount="378">
  <si>
    <t>Наименование вопроса местного значения, расходного обязательства</t>
  </si>
  <si>
    <t>Код  бюджетной классификации (Рз, Прз)</t>
  </si>
  <si>
    <t>Нормативное правовое регулирование, определяющее финансовое обеспечение и порядок расходования средств</t>
  </si>
  <si>
    <t>Объем средств на исполнение расходного обязательства по всем муниципальным образованиям (тыс.рублей)</t>
  </si>
  <si>
    <t>Примечание</t>
  </si>
  <si>
    <t>Нормативные правовые акты, договоры, соглашения Российской Федерации</t>
  </si>
  <si>
    <t>Нормативные правовые акты, договоры, соглашения субъекта Российской Федерации</t>
  </si>
  <si>
    <t>Нормативные правовые акты, договоры, соглашения муниципальных образований</t>
  </si>
  <si>
    <t>отчетный  финансовый год</t>
  </si>
  <si>
    <t>текущий финансовый год</t>
  </si>
  <si>
    <t>очередной финансовый год</t>
  </si>
  <si>
    <t>плановый период</t>
  </si>
  <si>
    <t>Наименование и реквизиты нормативного правового акта</t>
  </si>
  <si>
    <t>Номер статьи, части, пункта, подпункта, абзаца</t>
  </si>
  <si>
    <t>Дата вступления в силу и срок действия</t>
  </si>
  <si>
    <t>запланировано</t>
  </si>
  <si>
    <t>фактически исполнено</t>
  </si>
  <si>
    <t>финансовый год +2</t>
  </si>
  <si>
    <t>Итого:</t>
  </si>
  <si>
    <t>финансовый год + 1</t>
  </si>
  <si>
    <t>Единица измерения: тыс. руб.</t>
  </si>
  <si>
    <t/>
  </si>
  <si>
    <t>1</t>
  </si>
  <si>
    <t>РП</t>
  </si>
  <si>
    <t>1.1</t>
  </si>
  <si>
    <t>РП-А</t>
  </si>
  <si>
    <t>1.1.1</t>
  </si>
  <si>
    <t>Финансирование расходов на содержание органов местного самоуправления поселений</t>
  </si>
  <si>
    <t>РП-А-0100</t>
  </si>
  <si>
    <t>1.1.1.1</t>
  </si>
  <si>
    <t>Закон от 06.10.2003 № 131-ФЗ Об общих принципах организации местного самоуправления в Российской Федерации"</t>
  </si>
  <si>
    <t>ст. 34</t>
  </si>
  <si>
    <t>06.10.2003 - не установлен</t>
  </si>
  <si>
    <t>Закон от 02.03.2007 № 25-ФЗ "О муниципальной службе в Российской Федерации"</t>
  </si>
  <si>
    <t>В целом</t>
  </si>
  <si>
    <t>Решение совета депутатов от 24.04.2009 № 45/236 "О принятии устава Муниципального образования Будогощское городское поселение Киришского муниципального района Ленинградской области"</t>
  </si>
  <si>
    <t>24.04.2009 - не установлен</t>
  </si>
  <si>
    <t>Решение совета депутатов от 26.03.2010 № 7/29 "Об утверждении Положения о порядке назначения пенсии за выслугу лет и доплаты к пенсиям лицам, замещавших муниципальные должности и высшие должности муниципальной службы в Муниципальном образовании Будогощское городское поселение Киришского муниципального района Ленинградской области"</t>
  </si>
  <si>
    <t>26.03.2010 - не установлен</t>
  </si>
  <si>
    <t>1.1.2</t>
  </si>
  <si>
    <t>Владение, пользование и распоряжение имуществом, находящимся в муниципальной собственности муниципального района</t>
  </si>
  <si>
    <t>РП-А-1000</t>
  </si>
  <si>
    <t>1.1.2.1</t>
  </si>
  <si>
    <t>пп. 3 п. 1 ст. 14</t>
  </si>
  <si>
    <t>1.1.3</t>
  </si>
  <si>
    <t>Организация в границах поселения  электро-,тепло-,газо-, и водоснабжения населения, водоотведения, снабжения населения топливом</t>
  </si>
  <si>
    <t>РП-А-1100</t>
  </si>
  <si>
    <t>1.1.3.1</t>
  </si>
  <si>
    <t>пп. 4 п. 1 ст. 14</t>
  </si>
  <si>
    <t>Закон от 30.12.2004 № 210-ФЗ "Об основах регулирования тарифов организаций  коммунального комплекса"</t>
  </si>
  <si>
    <t>ст. 5</t>
  </si>
  <si>
    <t>0503</t>
  </si>
  <si>
    <t>1.1.4</t>
  </si>
  <si>
    <t>РП-А-1200</t>
  </si>
  <si>
    <t>1.1.4.1</t>
  </si>
  <si>
    <t>пп. 5 п. 1 ст. 14</t>
  </si>
  <si>
    <t>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t>
  </si>
  <si>
    <t>ст. 13</t>
  </si>
  <si>
    <t>Постановление главы администрации Будогощское городское поселение от 12.10.2010 № 43 "Об утверждении долгосрочной целевой программы "Повышение безопасности дорожного движения в муниципальном образовании Будогощское городское поселение Киришского муниципального района Ленинградской области на 2011-2012 годы"</t>
  </si>
  <si>
    <t>1.1.5</t>
  </si>
  <si>
    <t>Обеспечение малоимущих граждан, проживающих в поселении и нуждающихся  в улучшении жилищных условий, жилыми помещениями в соответствии  с жилищным законодательством, организация строительства и содержания муниципального жилищного фонда, создание условий для жилищного строительства</t>
  </si>
  <si>
    <t>РП-А-1300</t>
  </si>
  <si>
    <t>1.1.5.1</t>
  </si>
  <si>
    <t>1.1.6</t>
  </si>
  <si>
    <t>Обеспечение первичных мер пожарной безопасности в границах населенных пунктов поселения</t>
  </si>
  <si>
    <t>РП-А-1700</t>
  </si>
  <si>
    <t>1.1.6.1</t>
  </si>
  <si>
    <t>пп. 9 п. 1 ст. 14</t>
  </si>
  <si>
    <t>Закон от 21.12.1994 № 69-ФЗ "О пожарной безопасности"</t>
  </si>
  <si>
    <t>ст. 19</t>
  </si>
  <si>
    <t>Областной закон от 25.12.2006 № 169-оз О пожарной безопасности в Ленинградской области</t>
  </si>
  <si>
    <t>Постановление Правительства Ленинградской области от 23.07.2007 № 126 "О методических рекомендациях по осуществлению муниципальными образованиями Ленинградской области  полномочий по вопросам гражданской обороны,  защиты населения и территорий от чрезвычайных ситуаций, обеспечения пожарной безопасности и безопасности людей на водных объектах"</t>
  </si>
  <si>
    <t>23.07.2007 - не установлен</t>
  </si>
  <si>
    <t>1.1.7</t>
  </si>
  <si>
    <t>Создание условий для обеспечения жителей поселения услугами связи, общественного питания, торговли и бытового обслуживания.</t>
  </si>
  <si>
    <t>РП-А-1800</t>
  </si>
  <si>
    <t>1.1.7.1</t>
  </si>
  <si>
    <t>пп. 10 п. 1 ст. 14</t>
  </si>
  <si>
    <t>1.1.8</t>
  </si>
  <si>
    <t>Организация библиотечного обслуживания населения, комплектование и обеспечение сохранности библиотечных фондов библиотек поселения</t>
  </si>
  <si>
    <t>РП-А-1900</t>
  </si>
  <si>
    <t>1.1.8.1</t>
  </si>
  <si>
    <t>0801</t>
  </si>
  <si>
    <t>пп. 11 п. 1 ст. 14</t>
  </si>
  <si>
    <t>Закон от 29.12.1994 № 78-ФЗ "О библиотечном деле"</t>
  </si>
  <si>
    <t>ст. 40</t>
  </si>
  <si>
    <t>29.12.1994 - не установлен</t>
  </si>
  <si>
    <t>15.05.2006 - не установлен</t>
  </si>
  <si>
    <t>1.1.9</t>
  </si>
  <si>
    <t>Создание условий для организации досуга и обеспечения жителей поселения услугами организаций культуры</t>
  </si>
  <si>
    <t>РП-А-2000</t>
  </si>
  <si>
    <t>1.1.9.1</t>
  </si>
  <si>
    <t>пп. 12 п. 1 ст. 14</t>
  </si>
  <si>
    <t>1.1.10</t>
  </si>
  <si>
    <t>Обеспечение условий для развития на территории поселения  физической культуры и массового спорта, организация проведения официальных  физкультурно-оздоровительных  и спортивных мероприятий поселения</t>
  </si>
  <si>
    <t>РП-А-2300</t>
  </si>
  <si>
    <t>1.1.10.1</t>
  </si>
  <si>
    <t>пп. 14 п. 1 ст. 14</t>
  </si>
  <si>
    <t>Постановление Правительства Ленинградской области от 20.03.2006 № 72 "Об утверждении Методических рекомендаций по исполнению муниципальными образованиями Ленинградской области полномочий в сфере культуры"</t>
  </si>
  <si>
    <t>1.1.11</t>
  </si>
  <si>
    <t>Организация сбора и вывоза бытовых отходов</t>
  </si>
  <si>
    <t>РП-А-2700</t>
  </si>
  <si>
    <t>1.1.11.1</t>
  </si>
  <si>
    <t>пп. 18 п. 1 ст. 14</t>
  </si>
  <si>
    <t>Закон от 10.01.2002 № 7-ФЗ "Об охране окружающей среды"</t>
  </si>
  <si>
    <t>1.1.12</t>
  </si>
  <si>
    <t>РП-А-2800</t>
  </si>
  <si>
    <t>1.1.12.1</t>
  </si>
  <si>
    <t>пп. 19 п. 1 ст. 14</t>
  </si>
  <si>
    <t>1.1.13</t>
  </si>
  <si>
    <t>Утверждение генеральных планов поселения, правил землепользования и застройки, утверждение подготовленной на основе генеральных планов поселения документации по планировке территории, выдача разрешений на строительство, разрешений на ввод объектов в эксплуатацию при осуществлении строительства, реконструкции, капитального ремонта объектов капитального строительства, расположенных на территории поселения, утверждение местных нормативов градостроительного проектирования поселений, резервирование и изъятие, в том числе путем выкупа, земельных участков в границах поселения для муниципальных нужд, осуществление земельного контроля за использованием земель поселения</t>
  </si>
  <si>
    <t>РП-А-2900</t>
  </si>
  <si>
    <t>1.1.13.1</t>
  </si>
  <si>
    <t>пп. 20 п. 1 ст. 14</t>
  </si>
  <si>
    <t>Постановление Правительства Российской Федерации от 13.11.2006 № 680 "О составе схем территориального планирования Российской Федерации"</t>
  </si>
  <si>
    <t>13.11.2006 - не установлен</t>
  </si>
  <si>
    <t>1.1.14</t>
  </si>
  <si>
    <t>1.1.14.1</t>
  </si>
  <si>
    <t>1.1.15</t>
  </si>
  <si>
    <t>Организация ритуальных услуг и содержание мест захоронения</t>
  </si>
  <si>
    <t>РП-А-3100</t>
  </si>
  <si>
    <t>1.1.15.1</t>
  </si>
  <si>
    <t>пп. 22 п. 1 ст. 14</t>
  </si>
  <si>
    <t>Закон от 12.01.1996 № 8-ФЗ "О погребении и похоронном деле"</t>
  </si>
  <si>
    <t>Осуществление мероприятий по обеспечению безопасности людей на водных объектах, охране их жизни и здоровья</t>
  </si>
  <si>
    <t>РП-А-3500</t>
  </si>
  <si>
    <t>пп. 26 п. 1 ст. 14</t>
  </si>
  <si>
    <t>1.1.17</t>
  </si>
  <si>
    <t>1.1.17.1</t>
  </si>
  <si>
    <t>1.2</t>
  </si>
  <si>
    <t>1.2.1</t>
  </si>
  <si>
    <t>1.2.1.1</t>
  </si>
  <si>
    <t>1.2.2.1</t>
  </si>
  <si>
    <t>1.3</t>
  </si>
  <si>
    <t>РП-В</t>
  </si>
  <si>
    <t>1.3.1</t>
  </si>
  <si>
    <t>РП-В-0100</t>
  </si>
  <si>
    <t>1.3.1.1</t>
  </si>
  <si>
    <t>0203</t>
  </si>
  <si>
    <t>Постановление Правительства Ленинградской области от 21.06.2006 № 191 "Об утверждении Порядка предоставления, расходования и учета субвенций  на осуществление полномочий по первичному воинскому учету, где отсутствуют военные комиссариаты"</t>
  </si>
  <si>
    <t>РП-Г</t>
  </si>
  <si>
    <t>Иные расходные обязательства, исполняемые за счет собственных доходов</t>
  </si>
  <si>
    <t>РП-Г-0800</t>
  </si>
  <si>
    <t>ст. 14.1</t>
  </si>
  <si>
    <t>Решение совета депутатов от 19.09.2008 №37/186 "Об утверждении порядка формирования фонда оплаты труда муниципальных служащих муниципального образования Будогощское городское поселение Киришского муниципального района "</t>
  </si>
  <si>
    <t>01.06.2008-не установлен</t>
  </si>
  <si>
    <t>Решение совета депутатов от 19.09.2008 №37/189 "Об утверждении порядка осуществления дополнительных выплат при оплате труда муниципальных служащих  муниципального образования Будогощское городское поселение Киришского муниципального района "</t>
  </si>
  <si>
    <t>Решение совета депутатов от 19.09.2008 №37/190 "Об утверждении порядка формирования фонда оплаты труда работников, замещающих должности, не являющиеся должностями муниципальной службы  муниципального образования Будогощское городское поселение Киришского муниципального района "</t>
  </si>
  <si>
    <t>Постановление Правительства Ленинградской области от 20.03.2006 № 72 "Об утверждении Методических рекомендаций по исполнению муниципальными образованиями Ленинградской области полномочий в сфере ультуры"</t>
  </si>
  <si>
    <t>1101</t>
  </si>
  <si>
    <t>Муниципальное образование Будогощское городское поселение Киришского муниципального района Ленинградской области</t>
  </si>
  <si>
    <t>Исп. Смирнова Е. т. 8 81368 270 49</t>
  </si>
  <si>
    <t>0106</t>
  </si>
  <si>
    <t>0104</t>
  </si>
  <si>
    <t>0309</t>
  </si>
  <si>
    <t>Постановление Правительства Ленинградской области от 26.04.2012 г. №129 "О внесении изменений в Постановление Правительства Ленинградской области  от 15.06.2011 г. №173 "Об утверждении Положения о системах оплаты труда в государственных бюджетных учреждениях Ленинградской области  и государственных казенных учреждениях Ленинградской области и по видам экономической деятельности" утверждении Порядка и условий предоставления и расходования субсидий бюджетам муниципальных образований на обеспечение выплат стимулирующего характера основному персоналу  муниицпальных музеев и библиотек Ленинградской области утверждения распределения субсидий на 2012 год</t>
  </si>
  <si>
    <t>01.04.2012-не установлен</t>
  </si>
  <si>
    <t>Решение совета депутатов от 04.09.2012 № 23/94 Порядок предоставления социальных выплат гражданам либо приобретение товаров, работ, услуг в пользу граждан для обеспечения их нужд</t>
  </si>
  <si>
    <t>07.09.2012 - не установлен</t>
  </si>
  <si>
    <t>Решение совета депутатов от  02.10.2012 г. № 24/102 "Об утверждении положения о бюджетном процессе в муниципальном образованиии Будогощское городское поселение Киришского муниципального района Ленинградской области"</t>
  </si>
  <si>
    <t>05.10.2012- не установлен</t>
  </si>
  <si>
    <t>РП-А-1600</t>
  </si>
  <si>
    <t>Участие в предупреждении и ликвидации последствий чрезвычайных ситуаций в границах поселения</t>
  </si>
  <si>
    <t>01.06.2007 - не установлен</t>
  </si>
  <si>
    <t>31.12.2004 - не установлен</t>
  </si>
  <si>
    <t>14.11.2007 - не установлен</t>
  </si>
  <si>
    <t>пп. 8 п. 1 ст. 14</t>
  </si>
  <si>
    <t>Закон от 21.12.1994 № 68-ФЗ "О защите населения и территории от чрезвычайных ситуаций природного и техногенного характера"</t>
  </si>
  <si>
    <t>п. 2 ст. 11</t>
  </si>
  <si>
    <t>26.12.1994 - не установлен</t>
  </si>
  <si>
    <t>Областной закон от 13.11.2003 №93-оз "О защите населения и территорий Ленинградской области от чрезвычайных ситуаций природного и техногенного характера"</t>
  </si>
  <si>
    <t>05.12.2003-не установлен</t>
  </si>
  <si>
    <t>Постановление Правительства Ленинградской области от 16.09.2011 г. №292  "Об утверждении долгосрочной целевой программы "Совершенствование добровольной пожарной охраны на территории Ленинградской области"</t>
  </si>
  <si>
    <t>29.12.2006 - не установлен</t>
  </si>
  <si>
    <t>ст 16.1</t>
  </si>
  <si>
    <t>Закон  от 04.12.2007 г. 329-ФЗ "О физической культуре и спорте в Российской Федерации"</t>
  </si>
  <si>
    <t>с.9</t>
  </si>
  <si>
    <t>08.12.2007-не установлен</t>
  </si>
  <si>
    <t>Закон Ленинградской области от 30.12.2009 г. №118-оз "О физической культуре и спорте в Ленинградской области"</t>
  </si>
  <si>
    <t>ст.7</t>
  </si>
  <si>
    <t>01.01.2010-не установлен</t>
  </si>
  <si>
    <t>ст. 7</t>
  </si>
  <si>
    <t>12.01.2002-не установлен</t>
  </si>
  <si>
    <t>ст. 26</t>
  </si>
  <si>
    <t>20.01.1996-не установлен</t>
  </si>
  <si>
    <t>Постановление Правительства Российской Федерации от 29.04.2006 № 258 "О субвенциях на осуществление полномочий по первичному воинскому учету на территориях, где отсутствуют военные комиссариаты"</t>
  </si>
  <si>
    <t>ст. 4</t>
  </si>
  <si>
    <t>11.05.2006-не установлен</t>
  </si>
  <si>
    <t>30.06.2006 - не установлен</t>
  </si>
  <si>
    <t>ст12</t>
  </si>
  <si>
    <t>0113</t>
  </si>
  <si>
    <t>Фдеральный закон от 29.12.2004 г. №188-ФЗ "Жилищный кодекс РФ"</t>
  </si>
  <si>
    <t>ст 2</t>
  </si>
  <si>
    <t>пп. 6 п. 1 ст. 14</t>
  </si>
  <si>
    <t>01.03.2005 г.-не установлен</t>
  </si>
  <si>
    <t>1.1.18</t>
  </si>
  <si>
    <t>1.1.18.1</t>
  </si>
  <si>
    <t>Утверждение и реализация муниципальных программ в области энергосбережения и повышения энергетической эффективности, организация проведения энергетического обследования многоквартирных домов, помещения  в которых составляют муниципальный жилищный фонд в границах муниципального образования, организация и проведение иных мероприятий, предусмотренных законодательством об энергосбережении и о повышении энергетической эффективности</t>
  </si>
  <si>
    <t>РП-А-8200</t>
  </si>
  <si>
    <t xml:space="preserve"> ст. 17</t>
  </si>
  <si>
    <t>Закон от 23.11.2009 № 261-ФЗ "Об энергосбережении т о повышении энергетической эффективности и о внесении изменений в отдельные законодательные акты Российской Федерации"</t>
  </si>
  <si>
    <t>ст.8</t>
  </si>
  <si>
    <t>27.11.2009-не установлен</t>
  </si>
  <si>
    <t>01.01.2013-31.12.2013</t>
  </si>
  <si>
    <t>0111,0113</t>
  </si>
  <si>
    <t>Областной закон от 11.03.2008 № 14-оз "О правовом регулировании муниципальной службы в Ленинградской области</t>
  </si>
  <si>
    <t>19.04.2008 - не установлен</t>
  </si>
  <si>
    <t>Постановление Правительства Ленинградской области от 05.06.2009 г. №158 "Об утверждении Методики расчета нормативоов формирования расходов на оплату труда с начислениями депутатов, выборных должностных лиц местного самоуправления, осуществляющих свои полномочия на постоянной основе, муниципальных служащих и расходов на содержание органов местного самоуправления муниципальных образований Ленинградской обалсти"</t>
  </si>
  <si>
    <t>03.07.2009 -не устанволен</t>
  </si>
  <si>
    <t>01.01.2011 - не установлен</t>
  </si>
  <si>
    <t>08.10.2012 г.- не установлен</t>
  </si>
  <si>
    <t>Постановление Правительства Ленинградской области  от 24.07.2012 г. №232 "Об утверждении Положения о порядке предоставления средств на поддержку иуниципальных образований Ленинградской области по развитию общественной инфраструктуры муниципального значения в Ленинградской области"</t>
  </si>
  <si>
    <t>30.08.2012-не установлен</t>
  </si>
  <si>
    <t>17.05.2013 -не установлен</t>
  </si>
  <si>
    <t xml:space="preserve">Постановление от 31.08.2010 №41 Об утверждении муниципальной целевой программы "Энергосбережение и повышение энергетической эффективности на территории Будогощского городского поселения Киришского муниципального района Ленинградской области на 2011-2014 годы" </t>
  </si>
  <si>
    <t>01.01.2011-не установлен</t>
  </si>
  <si>
    <t>Соглашение МО Будогощское городское поселение от 07.12.2012    б/н Соглашение о передаче полномочий</t>
  </si>
  <si>
    <t>Соглашение о передаче полномочий №542 от 22.11.2012 г.</t>
  </si>
  <si>
    <t>Соглашение о передаче части полномочий №537 от 22.11.2012 г.</t>
  </si>
  <si>
    <t>Формирование, утверждение, исполнение бюджета поселения и контрольза исполнением данного бюджета</t>
  </si>
  <si>
    <t>РП-А-0800</t>
  </si>
  <si>
    <t>Дорожная деятельность в отношении автомобильных дорог местного значения в границах населенных пунктов поселения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за сохранностью автомобильных дорог местного значения в границах населенных пунктов поселения,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</si>
  <si>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0104,0502</t>
  </si>
  <si>
    <t>0113,0503</t>
  </si>
  <si>
    <t>Утверждение правил благоустройства территории поселения, устанавливающих в том числе требования по содержанию зданий (включая жилые дома), сооружений и земельных участков, на которых они расположены, к внешнему виду фасадов и ограждений соответствующих зданий и сооружений, перечень работ по благоустройству и периодичность их выполнения; установление порядка участия собственников зданий (помещений в них) и сооружений в благоустройстве прилегающих территорий; организация благоустройства территории поселения (включая освещение улиц, озеленение территории, установку указателей с наименованиями улиц и номерами домов, размещение и содержание малых архитектурных форм), а также использования, охраны, защиты, воспроизводства городских лесов, лесов особо охраняемых природных территорий, расположенных в границах населенных пунктов поселения</t>
  </si>
  <si>
    <t>0104,0412</t>
  </si>
  <si>
    <t>Организация и осуществление мероприятий по гражданской обороне, защите населения и территории поселения от чрезвычайных ситуаций природного и техногенного характера</t>
  </si>
  <si>
    <t>РП-А-3200</t>
  </si>
  <si>
    <t>Содействие в развитии сельскохозяйственного производства, создание условий для развития малого предпринимательства</t>
  </si>
  <si>
    <t>РП-А-3700</t>
  </si>
  <si>
    <t>Осуществление отдельных государственных полномочий в сфере административных правоотношений</t>
  </si>
  <si>
    <t>РП-В-3800</t>
  </si>
  <si>
    <t>пп. 1 п. 1 ст. 14</t>
  </si>
  <si>
    <t>1.2.2.</t>
  </si>
  <si>
    <t>1.1.19</t>
  </si>
  <si>
    <t>1.1.19.1</t>
  </si>
  <si>
    <t>1.1.20</t>
  </si>
  <si>
    <t>1.1.20.1</t>
  </si>
  <si>
    <t>01.07.2013-не установлен</t>
  </si>
  <si>
    <t>Постановление главы администрации от 01 июля 2013 года № 65 "Об утверждении Порядка предоставления субсидий на возмещение затрат по ремонту жилищного фонда за счет платы за наем жилых помещений муниципального жилищного фонда муниципального образования Будогощское городское поселение Киришского муниципального района Ленинградской области"</t>
  </si>
  <si>
    <t>Постановление от 05.06.2013 г. № 55 "Об утверждении размера платы для населения за жилое помещение с 01 июля 2013 года"</t>
  </si>
  <si>
    <t>22.07.2013-не установлен</t>
  </si>
  <si>
    <t>Постановление от 26.12.2012 г. № 77 "Об утверждении долгосрочной целевой программы "Обеспечение населения Будогощского городского поселения Лиришского муниципального района Ленинградской области питьевой водой на 2013-2016 годы"</t>
  </si>
  <si>
    <t>27.12.2012- в целом</t>
  </si>
  <si>
    <t>Постановление от 06 марта 2013 года  №28 "Об утверждении муниципальной целевой программы "Развитие автомобильных дорог и дворовых территорий МО Будогощского городского поселения Киришского муниципального района Ленинградской области на 2013-2016 годы</t>
  </si>
  <si>
    <t>10.03.2013 -не установлен</t>
  </si>
  <si>
    <t>11.06.2013-не установлен</t>
  </si>
  <si>
    <t>Постанволение Правительства Ленинградской области от 02 марта 2009 г. №45 "О долгосрочной целевой программе "Совершенствование и развитие автомобильных дорог ленинградской области на 2009-2020 годы"</t>
  </si>
  <si>
    <t>Распоряжение Комитета по дорожному хозяйству Ленинградской области  от 30.04.2013 Г. № 80/13 "Об утверждениии Методики определения расчетного размера субсидий из дорожного фонда Ленинградской области на цели софинансирования расходных обязательств муниципальных образований,  возникающих при осуществлении ими полномочий в сфере дорожной деятельности в 2013 году"</t>
  </si>
  <si>
    <t>30.04.2013-в целом</t>
  </si>
  <si>
    <t>Постановление от 06.03.2013 г. №396 Об утверждении перечня мероприятий, источником финансового обеспечения которых будут являться иные межбюджетные трансферты из областного бюджета на подготовку и проведение мероприятий, посвященных дню образования Ленинградской области"</t>
  </si>
  <si>
    <t>06.03.2013 -не у становлен</t>
  </si>
  <si>
    <t>Постановление главы администрации от 17.05.2013 г. №769 Об утверждении плана мероприятий по развитию общественной инфраструктуры муниципального значения муниципального образования Киришский муниципальный район Ленинградской области</t>
  </si>
  <si>
    <t>Областной закон  о  13.10.2006 г. №116-оз "О наделении органов местного самоуправления муниципальных образований Ленинградской области отдельными государственными полномочиями в сфере административных правоотношений"</t>
  </si>
  <si>
    <t>02.11.2006-не установлен</t>
  </si>
  <si>
    <t>пп. 23 п. 1 ст. 14</t>
  </si>
  <si>
    <t>Закон от 10.12.1995 № 196-ФЗ "О безопасности дорожного движения"</t>
  </si>
  <si>
    <t>с.6</t>
  </si>
  <si>
    <t>26.12.1995-не установлен</t>
  </si>
  <si>
    <t>Постановление Правительства Ленинградской обаласти от 16.08.2013 г. № 256 "Об утверждении Порядка предоставлоения из областного бюджета Ленинградской области субсидий бюджетам муниципальных образований Ленинградской области на реализацию мероприятий, направленных на безаварийную работу объектов водоснабжения и водоотведения в осенне-зимний период на территории Ленинградской области"</t>
  </si>
  <si>
    <t>16.08.2013 г.-не установлен</t>
  </si>
  <si>
    <t>Постановление Правительства Ленинградской обаласти  от 27.08.2013 г. №270 "О распределении в 2013 году субсидий бюджетам муниципальных образований Ленинградской области на реализацию мероприятий, направленных на безаварийную работу объектов водоснабжения и водоотведения в осенне-зимний период на территории Ленинградской области"</t>
  </si>
  <si>
    <t>27.08.2013-не установлен</t>
  </si>
  <si>
    <t>Организационное и материально-техническое обеспечение подготовки и проведения муниципальных выборов, местного референдума, голосования по отзыву депутата, члена выборного органа местного самоуправления , выборного должностного лица местного самоуправления, голосования по вопросам изменения границ муниципального образования, преобразования муниципального образования.</t>
  </si>
  <si>
    <t>РП-А-0400</t>
  </si>
  <si>
    <t>пп.5 п. 1 ст. 17</t>
  </si>
  <si>
    <t>0107</t>
  </si>
  <si>
    <t>0104,0113,1001</t>
  </si>
  <si>
    <t>1003</t>
  </si>
  <si>
    <t>01.01.2014-31.12.2014</t>
  </si>
  <si>
    <t>Постановление Правительства Ленинградской области от 27.03.2013 №84 "Об установлении нормативово формирования расходов на содержание органов местного самоуправления муниципальных образований Ленинградской области на 2013 год"</t>
  </si>
  <si>
    <t>Решение совета депутатов от  25.04.2014 г. № 47/214 "Об утверждении положения о бюджетном процессе в муниципальном образованиии Будогощское городское поселение Киришского муниципального района Ленинградской области"</t>
  </si>
  <si>
    <t>ст8</t>
  </si>
  <si>
    <t>Соглашение МО Будогощское городское поселение от 10.12.2013    б/н Соглашение о передаче полномочий</t>
  </si>
  <si>
    <t>Постанвление от 25.03.2014 г. №37  Об утверждении муниципальной программы "Развитие части территорий муниципального образования Будогощское городское поселение  Киришского муниципального района на 2014 год"</t>
  </si>
  <si>
    <t>Закон Ленинградской области от 14.12.2012 г. №95-оз "О содействии развитию на части территории муниципальных образований Ленинградской области иных форм местного самоуправления"</t>
  </si>
  <si>
    <t>Решение совета депутатов от 12.11.2013 г. №39/177 О создании  муниципального дорожного фонда муниципального образования Будогощское городское поселение Киришского муниципального района Ленинградской области</t>
  </si>
  <si>
    <t>Постановление администрации муниицпального образования Будогощское городское поселение Киришского муниципального района Ленинградской области от 03.04.2014 г. №41 "Порядок приема и рассмотрения заявок на предоставление субсидий в целях возмещения затрат и в связи с выполнением работ по капитальному ремонту многоквартирных домов , расположенных на территории муниципального образования Будогощское городское поселение Киришского муниципального района Ленинградской области в 2014 году</t>
  </si>
  <si>
    <t>Соглашение о передаче полномочий №б/н от 27.12.2013</t>
  </si>
  <si>
    <t>Соглашение о передаче полномочий №532 от 22.11.2012 г.</t>
  </si>
  <si>
    <t xml:space="preserve">Решение совета депутатов от 21.01.2014 г. №42/192 О реестре должностных окладов муниципальных служащих муниципального образования Будогощское городское поселение Киришского муниципального района Ленинградской области </t>
  </si>
  <si>
    <t>01.01.2014 -не установлен</t>
  </si>
  <si>
    <t xml:space="preserve">Решение совета депутатов от 21.01.2014 г. №42/193 О перечне и размерах должностных окладов работников, замещающих должности, не являющиеся должностями муниципальной службы муниципального образования  Будогощское городское поселение Киришского муниципального района Ленинградской области </t>
  </si>
  <si>
    <t>01.01.2014 г.-не установлен</t>
  </si>
  <si>
    <t>Решение совета депутатов от 21.01.2014 г. №42/194 О размере ежемесячной надбавки к должностному окладу в соответствии с присвоенным муниципальному служащему муниципального образования  Будогощское городское поселение Киришского муниципального района Ленинградской области  классным чином</t>
  </si>
  <si>
    <t xml:space="preserve">Решение совета депутатов от 25.12.2012 г. №28/123 О реестре месячных окладов работников, замещающих должности, не являющиеся должностями муниципальной службы муниципального образования  Будогощское городское поселение Киришского муниципального района Ленинградской области </t>
  </si>
  <si>
    <t xml:space="preserve">Решение совета депутатов от 25.12.2012 г. №28/122 О реестре месячных  должностных окладов муниципальных служащих муниципального образования  Будогощское городское поселение Киришского муниципального района Ленинградской области </t>
  </si>
  <si>
    <t>23.04.2014-не установлен</t>
  </si>
  <si>
    <t>Постановление от 19.11.2013 г. №2082 О муниципальной программе "Развитие сельского хозяйства в Киришском муниципальном районе Ленинградской области на 2014-2020 годы</t>
  </si>
  <si>
    <t>01.01.2014-не установлен</t>
  </si>
  <si>
    <t>Решение совета депутатов от 23.04.2014 г. №61/378 О распределении межбюджетных трансфертов бюджетам поселений на проведение непредвиденных, аврийно-восстановительных работ и других неотоложных мероприятий, направленных на обеспечение устойчивого функционирования объектов жилищно-коммунального хозяйства и социальной сферы, мероприятий по благоустройству территорий, в области дорожной деятельности в отношении автомобильных дорог местного значения в границах населенных пунктов муниципальных образований Киришского муниципального района Ленинградской области на 2014 год</t>
  </si>
  <si>
    <t>Постановление от 11.03.2014 г. № 19 Об утвержждении муниципальной программы "Развитие дорожного хозяйства в муниципальном образовании Будогощского городского поселения Киришского муниципального района Ленинградской области на 2014 год"</t>
  </si>
  <si>
    <t>26.02.2013-06.04.2014</t>
  </si>
  <si>
    <t>Соглашение о передаче полномочий №б/н от 31.12.2013 г.</t>
  </si>
  <si>
    <t xml:space="preserve">Соглашение о передаче части полномочий  №16 от 01.01.2013 </t>
  </si>
  <si>
    <t>Соглашение о передаче части полномочий  №б/н от 31.12.2013</t>
  </si>
  <si>
    <t>Соглашение о передаче части полномочий №б/н от05.12.2013</t>
  </si>
  <si>
    <t>Постановление Правительства Ленинградской области от 24 декабря 2012 г. N 439 О долгосрочной целевой программе Создание общественных спасательных постов в местах массового отдыха на водных объектах Ленинградской области и обучение населения плаванию и приемам спасания на воде" на 2012 - 2014 годы"</t>
  </si>
  <si>
    <t>01.04.2013-не установлен</t>
  </si>
  <si>
    <t>Соглашение о передаче части полномочий  №16 от 01.01.2013</t>
  </si>
  <si>
    <t>Соглашение о передаче части полномочий   б/н от31.12.2013</t>
  </si>
  <si>
    <t xml:space="preserve">Постановление  от 12.02.2014 г. №12  Об утверждении муниципальнйо целевой программы "Развитие субъектов малого и среднего предпринимательствав муниципальном образовании Будогощское городское поселение на 2014-2020 годы </t>
  </si>
  <si>
    <t>Федеральный закон от 24 июля 2007 г. N 209-ФЗ О развитии малого и среднего предпринимательства в Российской Федерации</t>
  </si>
  <si>
    <t>ст 11</t>
  </si>
  <si>
    <t>01.01.2008 - неу становлен</t>
  </si>
  <si>
    <t>пп. 28 п. 1 ст. 14</t>
  </si>
  <si>
    <t>0801,0113</t>
  </si>
  <si>
    <t>25.04.2014- не установлен</t>
  </si>
  <si>
    <t>05.10.2012-25.04.2014 г.</t>
  </si>
  <si>
    <t>Постановление Правительства Ленинградской области от 26.02.2013 г. № 39 "Об утверждении  Порядка предоставления иных межбюджетных трансфертов из областного бюджета Ленинградской области бюджетам муниципальных образований на подготовку и проведение мероприятий, посвященных дню образования Ленинградской области, и признании утратившим силу постановления Правительства Ленинградской области от 14 февраля 2012 года №45"</t>
  </si>
  <si>
    <t>Федеральный закон от 27 июля 2010 г. N 190-ФЗ О теплоснабжении</t>
  </si>
  <si>
    <t>30.07.2010-не установлен</t>
  </si>
  <si>
    <t>Закон РФ от 9 октября 1992 г. N 3612-I Основы законодательства Российской Федерации о культуре</t>
  </si>
  <si>
    <t>ст 40</t>
  </si>
  <si>
    <t>19.11.1992- не установлен</t>
  </si>
  <si>
    <t>Постановление Правительства Ленинградской области от 31.03.2014 №95 "Об установлении нормативов формирования расходов на содержание органов местного самоуправления муниципальных образований Ленинградской области на 2014 год"</t>
  </si>
  <si>
    <t>Постановление Правительства Ленинградской области от 24.03.2014 г. №72 Об утверждении Порядка предоставления и расходования субсидий бюджетам муниципальных образований Ленинградской области за счет средств дорожного фонда Ленинградской области</t>
  </si>
  <si>
    <t>Областной закон  от 16.12.2011 года №111-оз "О дорожном фонде Ленинградской области"</t>
  </si>
  <si>
    <t>Закон Ленинградской области от 15 марта 2012 г. N 20-оз О муниципальных выборах в Ленинградской области</t>
  </si>
  <si>
    <t>17.03.2012-не установлен</t>
  </si>
  <si>
    <t>31.03.2014-не установлен</t>
  </si>
  <si>
    <t>01.01.2012-не установлен</t>
  </si>
  <si>
    <t>Постановление от 15.05.2014 № 1103 Об утверждении плана мероприятий по развитию общественной инфраструктуры муниципального значения Киришского муниципального района Ленинградской области</t>
  </si>
  <si>
    <t>15.05.2014-31.12.2014</t>
  </si>
  <si>
    <t>Постановление от 17.04.2014 г. №886 Об утверждении плана мероприятий по развитию общественной инфраструктуры муниципального значения Киришского муниципального района Ленинградской области</t>
  </si>
  <si>
    <t>17.04.2014-31.12.2014</t>
  </si>
  <si>
    <t>Распоряжение Правительства Ленинградской области от 31.03.2014 г. №157-р О распределении средств на поддержку муниципальных образований по развитию общественной инфраструктуры муниципального значения в Ленинградской области на 2014 год</t>
  </si>
  <si>
    <t>31.03.2014-31.12.2014</t>
  </si>
  <si>
    <t>Решение совета депутатов от 28.05.2014 г. №62/396 "О распределении межбюджетных трансфертов бюджетам поселений на проведение непредвиденных , аварийно-восстановительных работ и других неотложных мероприятий, направленных на обеспечение устойчивого функционирования объектов жилищно-коммунального хозяйства и социальной сферы, мероприятий по благоустройству территорий, в области дорожной деятельности в отношении автомобильных дорог местного значения в границах населенных пунктов муниципальных образований Киришского муниципального района Ленинградской области на 2014 год"</t>
  </si>
  <si>
    <t>28.05.2014-31.12.2014</t>
  </si>
  <si>
    <t>Градостроительный кодекс Российской Федерации от 29 декабря 2004 г. N 190-ФЗ</t>
  </si>
  <si>
    <t>ст 8</t>
  </si>
  <si>
    <t>30.01.2005-не установлен</t>
  </si>
  <si>
    <t>0502,0503</t>
  </si>
  <si>
    <t>Соглашение МО Будогощское городское поселение от 04.04.2012    б/н Соглашение о передаче полномочий</t>
  </si>
  <si>
    <t>04.04.2012-31.12.2014</t>
  </si>
  <si>
    <t>Постановление Правительства Ленинградской области от 31 мая 2013 г. №155 "О распределении средств областного бюджета Ленинградской области,предоставляемых в 2013 году в виде субсидий бюджетам муниципальных образований Ленинградской обалстив рамках реализации мероприятий долгосрочной целевой программы "Совершенствование и развитие автомобильных дорог Ленинградской обалсти  на 2009-2020 годы"</t>
  </si>
  <si>
    <t>Постановление Правительства Ленинградской области от 30.05.2014 г. №204 "О распределении субсидий бюджетам муниципальных образований Ленинградской области, предоставляемых в 2014 году за счет средств дорожного фонда Ленинградской в рамках реализации мероприятий государственной программы Ленинградской области  "Развитие автомобильных дорог Ленинградской области"</t>
  </si>
  <si>
    <t>03.06.2014-не установлен</t>
  </si>
  <si>
    <t xml:space="preserve"> Постановление Правительства Ленинградской области от 14 ноября 2013 года N 397 "Об утверждении государственной программы Ленинградской области "Развитие автомобильных дорог Ленинградской области"</t>
  </si>
  <si>
    <t>12.02.2014-не установлен</t>
  </si>
  <si>
    <t>23.05.2014-31.12.2014</t>
  </si>
  <si>
    <t>Соглашение б/н от 23.05.2014 г О предоставлении в 2014 году субсидии за счет средств областного бюджета Ленинградской области на реализацию проектов местных инициатив граждан в рамках подпрограммы "Создание условий для эффективного выполнения органами местного самоуправления своих полномочий" государственной программы "Устойчивре общественное развитие в Ленинградской области"</t>
  </si>
  <si>
    <t>Постановление от19.02.2014 г. №14 Об утверждении Порядка приема и рассмотрения заявок на предоставление субсидий в целях возмещения затрат в связи с выполнением работ по эксплуатации жилищного фонда многоквартирных домов не обеспеченных  платежами населния в 2014 году</t>
  </si>
  <si>
    <t>Распоряжение от 21.03.2014 г. №72-р О предоставлении субсидий в целях возмещения затрат в связи с оказанием  банных услуг населению на территории муниципального образования Будогощское городское поселение  Киришского муниципального района Ленинградской области в 2014 году</t>
  </si>
  <si>
    <t>21.03.2017-31.12.2014</t>
  </si>
  <si>
    <t>Постановление от 19.02.2014 №15 "Об утверждении Порядка организации приема и рассмотрения заявок на предоставление субсидий в целях возмещения затрат в связи с оказанием банных услуг населению на территории муниципального образования Будогощское городское поселение Киришского муниципального района Ленинградской области в 2014 году"</t>
  </si>
  <si>
    <t xml:space="preserve">Соглашение о передаче полномочий </t>
  </si>
  <si>
    <t>01.10.2014-31.12.2014</t>
  </si>
  <si>
    <t>05.10.2012- 25.04.2014</t>
  </si>
  <si>
    <t>05.10.2012-25.04.2014</t>
  </si>
  <si>
    <t>Постановление Правительства Ленинградской области от 26.05.2014 г. №189 "Об утверждении Порядка предоставления субсидий из областного бюджета Ленинградской области бюджетам муниципальных образований на мероприятия , направленные на безаварийную работу объектов водоснабжения и водоотоведения,  в рамках подпрограммы "Водоснабжение и водоотведение Ленинградской области на 2014-2016 годы" государственной программы Ленинградской области "Обеспечение устойчивого функционирования и развития коммунальной  и инженерной инфрпаструктуры и повышение энергоэффективности в Ленинградской области"</t>
  </si>
  <si>
    <t>26.05.2014-не установлен</t>
  </si>
  <si>
    <t>Постановление Правительства Ленинградской области от 26 июня 2014 г. N 259 "О распределении субсидий из областного бюджета Ленинградской области бюджетам муниципальных образований Ленинградской области на софинансирование мероприятий, направленных на безаварийную работу объектов водоснабжения и водоотведения, в рамках подпрограммы "Водоснабжение и водоотведение Ленинградской области на 2014 - 2016 годы" государственной программы Ленинградской области "Обеспечение устойчивого функционирования и развития коммунальной и инженерной инфраструктуры и повышение энергоэффективности в Ленинградской области" (с изменениями и дополнениями)</t>
  </si>
  <si>
    <t>30.06.2014-не установлен</t>
  </si>
  <si>
    <t>25.12.2013-22.09.2014</t>
  </si>
  <si>
    <t>Постановление Правительства Ленинградской области от 05.06.2007 № 126 "О методических рекомендациях по осуществлению муниципальными образованиями Ленинградской области  полномочий по вопросам гражданской обороны,  защиты населения и территорий от чрезвычайных ситуаций, обеспечения пожарной безопасности и безопасности людей на водных объектах"</t>
  </si>
  <si>
    <t>21.02.2014-31.12.2014</t>
  </si>
  <si>
    <t>04.04.2014-31.12.2014</t>
  </si>
  <si>
    <t>Постановление Правительства Ленинградской области от 22 мая 2014 г. N 188 "О распределении в 2014 году субсидий из областного бюджета Ленинградской области бюджетам поселений Ленинградской области на реализацию проектов местных инициатив граждан в рамках подпрограммы "Создание условий для эффективного выполнения органами местного самоуправления своих полномочий" государственной программы Ленинградской области "Устойчивое общественное развитие в Ленинградской области"</t>
  </si>
  <si>
    <t>27.05.2014-31.12.2014</t>
  </si>
  <si>
    <t>Постановление Правительства Ленинградской области от 25 июля 2014 г. N 334 "Об утверждении Порядка и условий предоставления, расходования и распределения субсидий бюджетам муниципальных образований Ленинградской области на обеспечение выплат стимулирующего характера работникам муниципальных учреждений культуры Ленинградской области в рамках реализации государственной программы Ленинградской области "Развитие культуры в Ленинградской области"</t>
  </si>
  <si>
    <t>05.08.2014-не установлен</t>
  </si>
  <si>
    <t>Постановление Правительства Ленинградской области от 14 ноября 2013 г. N 404 "О государственной программе Ленинградской области "Развитие культуры в Ленинградской области"</t>
  </si>
  <si>
    <t>21.12.2012-не установлен</t>
  </si>
  <si>
    <t>0501,0113</t>
  </si>
  <si>
    <t>1.1.16</t>
  </si>
  <si>
    <t>1.1.16.1</t>
  </si>
  <si>
    <t>РП-А-0500</t>
  </si>
  <si>
    <t>Разработка и утверждение программ комплексного развития систем коммунальной инфраструктуры поселений, городских округов , требования к которым устанавливется Правительством Российской Федерации</t>
  </si>
  <si>
    <t>0113,0503,0309</t>
  </si>
  <si>
    <t>1.1.21</t>
  </si>
  <si>
    <t>1.1.21.1</t>
  </si>
  <si>
    <t>1.1.22</t>
  </si>
  <si>
    <t>1.1.22.1</t>
  </si>
  <si>
    <t>Уточненный  реестр расходных обязательст на 2015-2017 годы</t>
  </si>
  <si>
    <t>0409,0113</t>
  </si>
  <si>
    <t>0104,0412,0502</t>
  </si>
</sst>
</file>

<file path=xl/styles.xml><?xml version="1.0" encoding="utf-8"?>
<styleSheet xmlns="http://schemas.openxmlformats.org/spreadsheetml/2006/main">
  <numFmts count="4">
    <numFmt numFmtId="43" formatCode="_-* #,##0.00_р_._-;\-* #,##0.00_р_._-;_-* &quot;-&quot;??_р_._-;_-@_-"/>
    <numFmt numFmtId="164" formatCode="?"/>
    <numFmt numFmtId="165" formatCode="0.0"/>
    <numFmt numFmtId="166" formatCode="#,##0.0"/>
  </numFmts>
  <fonts count="13">
    <font>
      <sz val="10"/>
      <name val="Arial Cyr"/>
      <charset val="204"/>
    </font>
    <font>
      <sz val="10"/>
      <name val="Arial Cyr"/>
      <charset val="204"/>
    </font>
    <font>
      <sz val="10"/>
      <name val="Arial"/>
      <family val="2"/>
      <charset val="204"/>
    </font>
    <font>
      <sz val="8.5"/>
      <color indexed="8"/>
      <name val="MS Sans Serif"/>
      <family val="2"/>
      <charset val="204"/>
    </font>
    <font>
      <sz val="8.5"/>
      <name val="MS Sans Serif"/>
      <family val="2"/>
      <charset val="204"/>
    </font>
    <font>
      <b/>
      <sz val="8.5"/>
      <color indexed="8"/>
      <name val="MS Sans Serif"/>
      <family val="2"/>
      <charset val="204"/>
    </font>
    <font>
      <b/>
      <sz val="8.5"/>
      <name val="MS Sans Serif"/>
      <family val="2"/>
      <charset val="204"/>
    </font>
    <font>
      <b/>
      <sz val="12"/>
      <color indexed="8"/>
      <name val="Times New Roman"/>
      <family val="1"/>
      <charset val="204"/>
    </font>
    <font>
      <b/>
      <sz val="8"/>
      <name val="Arial Narrow"/>
      <family val="2"/>
    </font>
    <font>
      <sz val="8.5"/>
      <color theme="1"/>
      <name val="MS Sans Serif"/>
      <family val="2"/>
      <charset val="204"/>
    </font>
    <font>
      <b/>
      <sz val="10"/>
      <name val="Arial Cyr"/>
      <charset val="204"/>
    </font>
    <font>
      <sz val="10"/>
      <name val="Times New Roman"/>
      <family val="1"/>
      <charset val="204"/>
    </font>
    <font>
      <sz val="8.5"/>
      <color rgb="FFFF0000"/>
      <name val="MS Sans Serif"/>
      <family val="2"/>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9">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0" fontId="2" fillId="0" borderId="0"/>
    <xf numFmtId="43" fontId="1" fillId="0" borderId="0" applyFont="0" applyFill="0" applyBorder="0" applyAlignment="0" applyProtection="0"/>
  </cellStyleXfs>
  <cellXfs count="169">
    <xf numFmtId="0" fontId="0" fillId="0" borderId="0" xfId="0"/>
    <xf numFmtId="0" fontId="11" fillId="2" borderId="0" xfId="0" applyFont="1" applyFill="1" applyAlignment="1">
      <alignment wrapText="1"/>
    </xf>
    <xf numFmtId="11" fontId="12" fillId="2" borderId="2" xfId="0" applyNumberFormat="1" applyFont="1" applyFill="1" applyBorder="1" applyAlignment="1" applyProtection="1">
      <alignment horizontal="left" vertical="center" wrapText="1"/>
      <protection locked="0"/>
    </xf>
    <xf numFmtId="49" fontId="12" fillId="2" borderId="2" xfId="0" applyNumberFormat="1" applyFont="1" applyFill="1" applyBorder="1" applyAlignment="1" applyProtection="1">
      <alignment horizontal="left" vertical="center" wrapText="1"/>
      <protection locked="0"/>
    </xf>
    <xf numFmtId="0" fontId="6" fillId="2" borderId="2" xfId="0" applyFont="1" applyFill="1" applyBorder="1" applyAlignment="1">
      <alignment horizontal="right" vertical="center"/>
    </xf>
    <xf numFmtId="0" fontId="4" fillId="2" borderId="2" xfId="0" applyFont="1" applyFill="1" applyBorder="1" applyAlignment="1">
      <alignment horizontal="right" vertical="center"/>
    </xf>
    <xf numFmtId="49" fontId="6" fillId="2" borderId="2" xfId="1" applyNumberFormat="1" applyFont="1" applyFill="1" applyBorder="1" applyAlignment="1">
      <alignment horizontal="left" vertical="center" wrapText="1"/>
    </xf>
    <xf numFmtId="49" fontId="6" fillId="2" borderId="2" xfId="1" applyNumberFormat="1" applyFont="1" applyFill="1" applyBorder="1" applyAlignment="1">
      <alignment horizontal="center" vertical="center" wrapText="1"/>
    </xf>
    <xf numFmtId="49" fontId="3" fillId="2" borderId="2" xfId="0" applyNumberFormat="1" applyFont="1" applyFill="1" applyBorder="1" applyAlignment="1" applyProtection="1">
      <alignment horizontal="center" vertical="center" wrapText="1"/>
      <protection locked="0"/>
    </xf>
    <xf numFmtId="49" fontId="3" fillId="2" borderId="2" xfId="0" applyNumberFormat="1" applyFont="1" applyFill="1" applyBorder="1" applyAlignment="1" applyProtection="1">
      <alignment horizontal="left" vertical="center" wrapText="1"/>
      <protection locked="0"/>
    </xf>
    <xf numFmtId="49" fontId="9" fillId="2" borderId="2" xfId="0" applyNumberFormat="1" applyFont="1" applyFill="1" applyBorder="1" applyAlignment="1" applyProtection="1">
      <alignment horizontal="left" vertical="center" wrapText="1"/>
      <protection locked="0"/>
    </xf>
    <xf numFmtId="49" fontId="4" fillId="2" borderId="0" xfId="0" applyNumberFormat="1" applyFont="1" applyFill="1" applyBorder="1" applyAlignment="1">
      <alignment horizontal="left" wrapText="1"/>
    </xf>
    <xf numFmtId="0" fontId="0" fillId="2" borderId="0" xfId="0" applyFill="1" applyBorder="1" applyAlignment="1">
      <alignment horizontal="left" wrapText="1"/>
    </xf>
    <xf numFmtId="0" fontId="0" fillId="2" borderId="0" xfId="0" applyFill="1"/>
    <xf numFmtId="0" fontId="7" fillId="2" borderId="0" xfId="0" applyNumberFormat="1" applyFont="1" applyFill="1" applyBorder="1" applyAlignment="1" applyProtection="1">
      <alignment horizontal="center" vertical="top" wrapText="1"/>
    </xf>
    <xf numFmtId="0" fontId="5" fillId="2" borderId="2" xfId="0" applyNumberFormat="1" applyFont="1" applyFill="1" applyBorder="1" applyAlignment="1" applyProtection="1">
      <alignment horizontal="center" vertical="center" wrapText="1"/>
    </xf>
    <xf numFmtId="49" fontId="5" fillId="2" borderId="2" xfId="0" applyNumberFormat="1" applyFont="1" applyFill="1" applyBorder="1" applyAlignment="1" applyProtection="1">
      <alignment horizontal="center" vertical="center" wrapText="1"/>
    </xf>
    <xf numFmtId="49" fontId="5" fillId="2" borderId="2" xfId="0" applyNumberFormat="1" applyFont="1" applyFill="1" applyBorder="1" applyAlignment="1" applyProtection="1">
      <alignment horizontal="left" vertical="center" wrapText="1"/>
      <protection locked="0"/>
    </xf>
    <xf numFmtId="165" fontId="5" fillId="2" borderId="2" xfId="0" applyNumberFormat="1" applyFont="1" applyFill="1" applyBorder="1" applyAlignment="1" applyProtection="1">
      <alignment horizontal="right" vertical="center"/>
      <protection locked="0"/>
    </xf>
    <xf numFmtId="49" fontId="5" fillId="2" borderId="2" xfId="0" applyNumberFormat="1" applyFont="1" applyFill="1" applyBorder="1" applyAlignment="1" applyProtection="1">
      <alignment horizontal="left" vertical="center" wrapText="1" shrinkToFit="1"/>
      <protection locked="0"/>
    </xf>
    <xf numFmtId="49" fontId="3" fillId="2" borderId="2" xfId="0" applyNumberFormat="1" applyFont="1" applyFill="1" applyBorder="1" applyAlignment="1" applyProtection="1">
      <alignment horizontal="left" vertical="top" wrapText="1"/>
      <protection locked="0"/>
    </xf>
    <xf numFmtId="164" fontId="3" fillId="2" borderId="2" xfId="0" applyNumberFormat="1" applyFont="1" applyFill="1" applyBorder="1" applyAlignment="1" applyProtection="1">
      <alignment horizontal="left" vertical="top" wrapText="1"/>
      <protection locked="0"/>
    </xf>
    <xf numFmtId="12" fontId="3" fillId="2" borderId="2" xfId="0" applyNumberFormat="1" applyFont="1" applyFill="1" applyBorder="1" applyAlignment="1" applyProtection="1">
      <alignment horizontal="left" vertical="top" wrapText="1"/>
      <protection locked="0"/>
    </xf>
    <xf numFmtId="0" fontId="0" fillId="2" borderId="2" xfId="0" applyFill="1" applyBorder="1"/>
    <xf numFmtId="11" fontId="3" fillId="2" borderId="2" xfId="0" applyNumberFormat="1" applyFont="1" applyFill="1" applyBorder="1" applyAlignment="1" applyProtection="1">
      <alignment horizontal="left" vertical="center" wrapText="1"/>
      <protection locked="0"/>
    </xf>
    <xf numFmtId="49" fontId="3" fillId="2" borderId="7" xfId="0" applyNumberFormat="1" applyFont="1" applyFill="1" applyBorder="1" applyAlignment="1" applyProtection="1">
      <alignment horizontal="left" vertical="center" wrapText="1" shrinkToFit="1"/>
      <protection locked="0"/>
    </xf>
    <xf numFmtId="49" fontId="6" fillId="2" borderId="8" xfId="0" applyNumberFormat="1" applyFont="1" applyFill="1" applyBorder="1" applyAlignment="1">
      <alignment horizontal="center" vertical="center" wrapText="1"/>
    </xf>
    <xf numFmtId="164" fontId="6" fillId="2" borderId="2" xfId="1" applyNumberFormat="1" applyFont="1" applyFill="1" applyBorder="1" applyAlignment="1">
      <alignment horizontal="left" vertical="center" wrapText="1"/>
    </xf>
    <xf numFmtId="0" fontId="4" fillId="2" borderId="2" xfId="0" applyFont="1" applyFill="1" applyBorder="1" applyAlignment="1">
      <alignment horizontal="center" vertical="center" wrapText="1"/>
    </xf>
    <xf numFmtId="49" fontId="3" fillId="2" borderId="2" xfId="0" applyNumberFormat="1" applyFont="1" applyFill="1" applyBorder="1" applyAlignment="1" applyProtection="1">
      <alignment horizontal="left" vertical="center" wrapText="1" shrinkToFit="1"/>
      <protection locked="0"/>
    </xf>
    <xf numFmtId="0" fontId="11" fillId="2" borderId="0" xfId="0" applyFont="1" applyFill="1"/>
    <xf numFmtId="49" fontId="4" fillId="2" borderId="8" xfId="0" applyNumberFormat="1" applyFont="1" applyFill="1" applyBorder="1" applyAlignment="1">
      <alignment horizontal="center" vertical="center" wrapText="1"/>
    </xf>
    <xf numFmtId="164" fontId="4" fillId="2" borderId="2" xfId="1" applyNumberFormat="1" applyFont="1" applyFill="1" applyBorder="1" applyAlignment="1">
      <alignment horizontal="left" vertical="center" wrapText="1"/>
    </xf>
    <xf numFmtId="49" fontId="4" fillId="2" borderId="2" xfId="1" applyNumberFormat="1" applyFont="1" applyFill="1" applyBorder="1" applyAlignment="1">
      <alignment horizontal="center" vertical="center" wrapText="1"/>
    </xf>
    <xf numFmtId="49" fontId="4" fillId="2" borderId="2" xfId="0" applyNumberFormat="1" applyFont="1" applyFill="1" applyBorder="1" applyAlignment="1">
      <alignment horizontal="center" vertical="center" wrapText="1"/>
    </xf>
    <xf numFmtId="49" fontId="3" fillId="2" borderId="2" xfId="0" applyNumberFormat="1" applyFont="1" applyFill="1" applyBorder="1" applyAlignment="1" applyProtection="1">
      <alignment vertical="center" wrapText="1"/>
      <protection locked="0"/>
    </xf>
    <xf numFmtId="49" fontId="6" fillId="2" borderId="2" xfId="0" applyNumberFormat="1" applyFont="1" applyFill="1" applyBorder="1" applyAlignment="1">
      <alignment horizontal="center" vertical="center" wrapText="1"/>
    </xf>
    <xf numFmtId="0" fontId="6" fillId="2" borderId="2" xfId="0" applyFont="1" applyFill="1" applyBorder="1" applyAlignment="1">
      <alignment horizontal="left" vertical="center" wrapText="1"/>
    </xf>
    <xf numFmtId="0" fontId="6" fillId="2" borderId="2" xfId="0" applyFont="1" applyFill="1" applyBorder="1" applyAlignment="1">
      <alignment horizontal="center" vertical="center" wrapText="1"/>
    </xf>
    <xf numFmtId="0" fontId="0" fillId="2" borderId="2" xfId="0" applyFill="1" applyBorder="1" applyAlignment="1">
      <alignment horizontal="center" vertical="center" wrapText="1"/>
    </xf>
    <xf numFmtId="0" fontId="10" fillId="2" borderId="2" xfId="0" applyFont="1" applyFill="1" applyBorder="1" applyAlignment="1">
      <alignment horizontal="right" vertical="center"/>
    </xf>
    <xf numFmtId="0" fontId="0" fillId="2" borderId="8" xfId="0" applyFill="1" applyBorder="1"/>
    <xf numFmtId="49" fontId="3" fillId="2" borderId="6" xfId="0" applyNumberFormat="1" applyFont="1" applyFill="1" applyBorder="1" applyAlignment="1" applyProtection="1">
      <alignment horizontal="center" vertical="center" wrapText="1"/>
    </xf>
    <xf numFmtId="49" fontId="3" fillId="2" borderId="6" xfId="0" applyNumberFormat="1" applyFont="1" applyFill="1" applyBorder="1" applyAlignment="1" applyProtection="1">
      <alignment horizontal="left" vertical="center" wrapText="1"/>
    </xf>
    <xf numFmtId="49" fontId="3" fillId="2" borderId="6" xfId="0" applyNumberFormat="1" applyFont="1" applyFill="1" applyBorder="1" applyAlignment="1" applyProtection="1">
      <alignment horizontal="center" vertical="center" wrapText="1"/>
      <protection locked="0"/>
    </xf>
    <xf numFmtId="165" fontId="3" fillId="2" borderId="6" xfId="0" applyNumberFormat="1" applyFont="1" applyFill="1" applyBorder="1" applyAlignment="1" applyProtection="1">
      <alignment horizontal="right" vertical="center"/>
      <protection locked="0"/>
    </xf>
    <xf numFmtId="49" fontId="3" fillId="2" borderId="6" xfId="0" applyNumberFormat="1" applyFont="1" applyFill="1" applyBorder="1" applyAlignment="1" applyProtection="1">
      <alignment horizontal="left" vertical="center" wrapText="1" shrinkToFit="1"/>
      <protection locked="0"/>
    </xf>
    <xf numFmtId="0" fontId="4" fillId="2" borderId="2" xfId="0" applyFont="1" applyFill="1" applyBorder="1" applyAlignment="1">
      <alignment vertical="top" wrapText="1"/>
    </xf>
    <xf numFmtId="0" fontId="4" fillId="2" borderId="2" xfId="0" applyFont="1" applyFill="1" applyBorder="1" applyAlignment="1">
      <alignment vertical="top"/>
    </xf>
    <xf numFmtId="0" fontId="4" fillId="2" borderId="2" xfId="0" applyFont="1" applyFill="1" applyBorder="1" applyAlignment="1">
      <alignment horizontal="center" vertical="top"/>
    </xf>
    <xf numFmtId="0" fontId="4" fillId="2" borderId="2" xfId="0" applyFont="1" applyFill="1" applyBorder="1" applyAlignment="1">
      <alignment vertical="center"/>
    </xf>
    <xf numFmtId="11" fontId="3" fillId="2" borderId="2" xfId="0" applyNumberFormat="1" applyFont="1" applyFill="1" applyBorder="1" applyAlignment="1" applyProtection="1">
      <alignment horizontal="left" vertical="top" wrapText="1"/>
      <protection locked="0"/>
    </xf>
    <xf numFmtId="165" fontId="3" fillId="2" borderId="7" xfId="0" applyNumberFormat="1" applyFont="1" applyFill="1" applyBorder="1" applyAlignment="1" applyProtection="1">
      <alignment horizontal="right" vertical="center"/>
      <protection locked="0"/>
    </xf>
    <xf numFmtId="0" fontId="4" fillId="2" borderId="2" xfId="0" applyFont="1" applyFill="1" applyBorder="1" applyAlignment="1">
      <alignment vertical="center" wrapText="1"/>
    </xf>
    <xf numFmtId="164" fontId="5" fillId="2" borderId="6" xfId="0" applyNumberFormat="1" applyFont="1" applyFill="1" applyBorder="1" applyAlignment="1" applyProtection="1">
      <alignment horizontal="left" vertical="center" wrapText="1"/>
    </xf>
    <xf numFmtId="49" fontId="5" fillId="2" borderId="6" xfId="0" applyNumberFormat="1" applyFont="1" applyFill="1" applyBorder="1" applyAlignment="1" applyProtection="1">
      <alignment horizontal="center" vertical="center" wrapText="1"/>
    </xf>
    <xf numFmtId="165" fontId="5" fillId="2" borderId="6" xfId="0" applyNumberFormat="1" applyFont="1" applyFill="1" applyBorder="1" applyAlignment="1" applyProtection="1">
      <alignment horizontal="right" vertical="center"/>
      <protection locked="0"/>
    </xf>
    <xf numFmtId="0" fontId="4" fillId="2" borderId="2" xfId="0" applyFont="1" applyFill="1" applyBorder="1" applyAlignment="1">
      <alignment wrapText="1"/>
    </xf>
    <xf numFmtId="49" fontId="9" fillId="2" borderId="2" xfId="0" applyNumberFormat="1" applyFont="1" applyFill="1" applyBorder="1" applyAlignment="1" applyProtection="1">
      <alignment horizontal="left" vertical="top" wrapText="1"/>
      <protection locked="0"/>
    </xf>
    <xf numFmtId="11" fontId="3" fillId="2" borderId="6" xfId="0" applyNumberFormat="1" applyFont="1" applyFill="1" applyBorder="1" applyAlignment="1" applyProtection="1">
      <alignment horizontal="left" vertical="center" wrapText="1"/>
    </xf>
    <xf numFmtId="49" fontId="3" fillId="2" borderId="7" xfId="0" applyNumberFormat="1" applyFont="1" applyFill="1" applyBorder="1" applyAlignment="1" applyProtection="1">
      <alignment horizontal="left" vertical="center" wrapText="1"/>
      <protection locked="0"/>
    </xf>
    <xf numFmtId="49" fontId="5" fillId="2" borderId="8" xfId="0" applyNumberFormat="1" applyFont="1" applyFill="1" applyBorder="1" applyAlignment="1" applyProtection="1">
      <alignment horizontal="center" vertical="center" wrapText="1"/>
    </xf>
    <xf numFmtId="0" fontId="6" fillId="2" borderId="8" xfId="0" applyFont="1" applyFill="1" applyBorder="1" applyAlignment="1">
      <alignment horizontal="left" vertical="center" wrapText="1"/>
    </xf>
    <xf numFmtId="49" fontId="3" fillId="2" borderId="8" xfId="0" applyNumberFormat="1" applyFont="1" applyFill="1" applyBorder="1" applyAlignment="1" applyProtection="1">
      <alignment horizontal="center" vertical="center" wrapText="1"/>
      <protection locked="0"/>
    </xf>
    <xf numFmtId="49" fontId="3" fillId="2" borderId="8" xfId="0" applyNumberFormat="1" applyFont="1" applyFill="1" applyBorder="1" applyAlignment="1" applyProtection="1">
      <alignment horizontal="left" vertical="center" wrapText="1"/>
      <protection locked="0"/>
    </xf>
    <xf numFmtId="164" fontId="3" fillId="2" borderId="2" xfId="0" applyNumberFormat="1" applyFont="1" applyFill="1" applyBorder="1" applyAlignment="1" applyProtection="1">
      <alignment horizontal="left" vertical="center" wrapText="1"/>
      <protection locked="0"/>
    </xf>
    <xf numFmtId="0" fontId="0" fillId="2" borderId="8" xfId="0" applyFill="1" applyBorder="1" applyAlignment="1">
      <alignment horizontal="right" vertical="center"/>
    </xf>
    <xf numFmtId="49" fontId="6" fillId="2" borderId="3" xfId="1" applyNumberFormat="1" applyFont="1" applyFill="1" applyBorder="1" applyAlignment="1">
      <alignment horizontal="left" vertical="center" wrapText="1"/>
    </xf>
    <xf numFmtId="49" fontId="5" fillId="2" borderId="3" xfId="0" applyNumberFormat="1" applyFont="1" applyFill="1" applyBorder="1" applyAlignment="1" applyProtection="1">
      <alignment horizontal="left" vertical="center" wrapText="1" shrinkToFit="1"/>
      <protection locked="0"/>
    </xf>
    <xf numFmtId="166" fontId="5" fillId="2" borderId="3" xfId="0" applyNumberFormat="1" applyFont="1" applyFill="1" applyBorder="1" applyAlignment="1" applyProtection="1">
      <alignment horizontal="right" vertical="center"/>
      <protection locked="0"/>
    </xf>
    <xf numFmtId="165" fontId="5" fillId="2" borderId="3" xfId="0" applyNumberFormat="1" applyFont="1" applyFill="1" applyBorder="1" applyAlignment="1" applyProtection="1">
      <alignment horizontal="right" vertical="center"/>
      <protection locked="0"/>
    </xf>
    <xf numFmtId="49" fontId="3" fillId="2" borderId="0" xfId="0" applyNumberFormat="1" applyFont="1" applyFill="1" applyBorder="1" applyAlignment="1" applyProtection="1">
      <alignment horizontal="left" vertical="center" wrapText="1"/>
      <protection locked="0"/>
    </xf>
    <xf numFmtId="165" fontId="0" fillId="2" borderId="0" xfId="0" applyNumberFormat="1" applyFill="1"/>
    <xf numFmtId="4" fontId="0" fillId="2" borderId="0" xfId="0" applyNumberFormat="1" applyFill="1"/>
    <xf numFmtId="4" fontId="8" fillId="2" borderId="0" xfId="0" applyNumberFormat="1" applyFont="1" applyFill="1" applyBorder="1" applyAlignment="1">
      <alignment horizontal="right"/>
    </xf>
    <xf numFmtId="0" fontId="0" fillId="2" borderId="0" xfId="0" applyFill="1" applyBorder="1"/>
    <xf numFmtId="49" fontId="6" fillId="2" borderId="2" xfId="1" applyNumberFormat="1" applyFont="1" applyFill="1" applyBorder="1" applyAlignment="1">
      <alignment horizontal="left" vertical="center" wrapText="1"/>
    </xf>
    <xf numFmtId="49" fontId="3" fillId="2" borderId="7" xfId="0" applyNumberFormat="1" applyFont="1" applyFill="1" applyBorder="1" applyAlignment="1" applyProtection="1">
      <alignment horizontal="left" vertical="center" wrapText="1" shrinkToFit="1"/>
      <protection locked="0"/>
    </xf>
    <xf numFmtId="49" fontId="6" fillId="2" borderId="2" xfId="1" applyNumberFormat="1" applyFont="1" applyFill="1" applyBorder="1" applyAlignment="1">
      <alignment horizontal="left" vertical="center" wrapText="1"/>
    </xf>
    <xf numFmtId="0" fontId="4" fillId="0" borderId="2" xfId="0" applyFont="1" applyBorder="1" applyAlignment="1">
      <alignment horizontal="center" vertical="center" wrapText="1"/>
    </xf>
    <xf numFmtId="165" fontId="3" fillId="2" borderId="6" xfId="0" applyNumberFormat="1" applyFont="1" applyFill="1" applyBorder="1" applyAlignment="1" applyProtection="1">
      <alignment horizontal="right" vertical="center"/>
      <protection locked="0"/>
    </xf>
    <xf numFmtId="49" fontId="3" fillId="2" borderId="6" xfId="0" applyNumberFormat="1" applyFont="1" applyFill="1" applyBorder="1" applyAlignment="1" applyProtection="1">
      <alignment horizontal="center" vertical="center" wrapText="1"/>
    </xf>
    <xf numFmtId="49" fontId="3" fillId="2" borderId="6" xfId="0" applyNumberFormat="1" applyFont="1" applyFill="1" applyBorder="1" applyAlignment="1" applyProtection="1">
      <alignment horizontal="center" vertical="center" wrapText="1"/>
      <protection locked="0"/>
    </xf>
    <xf numFmtId="49" fontId="3" fillId="2" borderId="6" xfId="0" applyNumberFormat="1" applyFont="1" applyFill="1" applyBorder="1" applyAlignment="1" applyProtection="1">
      <alignment horizontal="left" vertical="center" wrapText="1" shrinkToFit="1"/>
      <protection locked="0"/>
    </xf>
    <xf numFmtId="49" fontId="3" fillId="2" borderId="7" xfId="0" applyNumberFormat="1" applyFont="1" applyFill="1" applyBorder="1" applyAlignment="1" applyProtection="1">
      <alignment horizontal="left" vertical="center" wrapText="1" shrinkToFit="1"/>
      <protection locked="0"/>
    </xf>
    <xf numFmtId="11" fontId="9" fillId="2" borderId="2" xfId="0" applyNumberFormat="1" applyFont="1" applyFill="1" applyBorder="1" applyAlignment="1" applyProtection="1">
      <alignment horizontal="left" vertical="top" wrapText="1"/>
      <protection locked="0"/>
    </xf>
    <xf numFmtId="49" fontId="9" fillId="2" borderId="2" xfId="0" applyNumberFormat="1" applyFont="1" applyFill="1" applyBorder="1" applyAlignment="1" applyProtection="1">
      <alignment horizontal="center" vertical="center" wrapText="1"/>
      <protection locked="0"/>
    </xf>
    <xf numFmtId="11" fontId="9" fillId="2" borderId="2" xfId="0" applyNumberFormat="1" applyFont="1" applyFill="1" applyBorder="1" applyAlignment="1" applyProtection="1">
      <alignment horizontal="left" vertical="center" wrapText="1"/>
      <protection locked="0"/>
    </xf>
    <xf numFmtId="0" fontId="4" fillId="2" borderId="2" xfId="0" applyFont="1" applyFill="1" applyBorder="1" applyAlignment="1">
      <alignment horizontal="center" vertical="center"/>
    </xf>
    <xf numFmtId="49" fontId="3" fillId="2" borderId="7" xfId="0" applyNumberFormat="1" applyFont="1" applyFill="1" applyBorder="1" applyAlignment="1" applyProtection="1">
      <alignment horizontal="left" vertical="center" wrapText="1" shrinkToFit="1"/>
      <protection locked="0"/>
    </xf>
    <xf numFmtId="0" fontId="4" fillId="2" borderId="7" xfId="0" applyFont="1" applyFill="1" applyBorder="1" applyAlignment="1">
      <alignment horizontal="left" vertical="center" wrapText="1" shrinkToFit="1"/>
    </xf>
    <xf numFmtId="49" fontId="3" fillId="2" borderId="7" xfId="0" applyNumberFormat="1" applyFont="1" applyFill="1" applyBorder="1" applyAlignment="1" applyProtection="1">
      <alignment horizontal="left" vertical="center" wrapText="1" shrinkToFit="1"/>
      <protection locked="0"/>
    </xf>
    <xf numFmtId="14" fontId="4" fillId="2" borderId="2" xfId="0" applyNumberFormat="1" applyFont="1" applyFill="1" applyBorder="1" applyAlignment="1">
      <alignment vertical="top"/>
    </xf>
    <xf numFmtId="0" fontId="4" fillId="2" borderId="2" xfId="0" applyNumberFormat="1" applyFont="1" applyFill="1" applyBorder="1" applyAlignment="1">
      <alignment vertical="top" wrapText="1"/>
    </xf>
    <xf numFmtId="49" fontId="3" fillId="2" borderId="7" xfId="0" applyNumberFormat="1" applyFont="1" applyFill="1" applyBorder="1" applyAlignment="1" applyProtection="1">
      <alignment horizontal="left" vertical="center" wrapText="1" shrinkToFit="1"/>
      <protection locked="0"/>
    </xf>
    <xf numFmtId="49" fontId="3" fillId="2" borderId="7" xfId="0" applyNumberFormat="1" applyFont="1" applyFill="1" applyBorder="1" applyAlignment="1" applyProtection="1">
      <alignment horizontal="left" vertical="center" wrapText="1" shrinkToFit="1"/>
      <protection locked="0"/>
    </xf>
    <xf numFmtId="11" fontId="3" fillId="0" borderId="2" xfId="0" applyNumberFormat="1" applyFont="1" applyFill="1" applyBorder="1" applyAlignment="1" applyProtection="1">
      <alignment horizontal="left" vertical="center" wrapText="1"/>
      <protection locked="0"/>
    </xf>
    <xf numFmtId="49" fontId="3" fillId="0" borderId="2" xfId="0" applyNumberFormat="1" applyFont="1" applyFill="1" applyBorder="1" applyAlignment="1" applyProtection="1">
      <alignment horizontal="left" vertical="center" wrapText="1"/>
      <protection locked="0"/>
    </xf>
    <xf numFmtId="0" fontId="4" fillId="0" borderId="2" xfId="0" applyNumberFormat="1" applyFont="1" applyBorder="1" applyAlignment="1">
      <alignment vertical="top" wrapText="1"/>
    </xf>
    <xf numFmtId="0" fontId="4" fillId="0" borderId="2" xfId="0" applyFont="1" applyBorder="1" applyAlignment="1">
      <alignment vertical="top"/>
    </xf>
    <xf numFmtId="0" fontId="4" fillId="0" borderId="2" xfId="0" applyFont="1" applyBorder="1" applyAlignment="1">
      <alignment vertical="top" wrapText="1"/>
    </xf>
    <xf numFmtId="49" fontId="3" fillId="2" borderId="6" xfId="0" applyNumberFormat="1" applyFont="1" applyFill="1" applyBorder="1" applyAlignment="1" applyProtection="1">
      <alignment horizontal="center" vertical="center" wrapText="1"/>
    </xf>
    <xf numFmtId="4" fontId="5" fillId="2" borderId="2" xfId="0" applyNumberFormat="1" applyFont="1" applyFill="1" applyBorder="1" applyAlignment="1" applyProtection="1">
      <alignment horizontal="right" vertical="center"/>
      <protection locked="0"/>
    </xf>
    <xf numFmtId="49" fontId="3" fillId="2" borderId="6" xfId="0" applyNumberFormat="1" applyFont="1" applyFill="1" applyBorder="1" applyAlignment="1" applyProtection="1">
      <alignment horizontal="left" vertical="center" wrapText="1" shrinkToFit="1"/>
      <protection locked="0"/>
    </xf>
    <xf numFmtId="0" fontId="0" fillId="2" borderId="8" xfId="0" applyFill="1" applyBorder="1" applyAlignment="1">
      <alignment horizontal="left" vertical="center" wrapText="1" shrinkToFit="1"/>
    </xf>
    <xf numFmtId="165" fontId="3" fillId="2" borderId="6" xfId="0" applyNumberFormat="1" applyFont="1" applyFill="1" applyBorder="1" applyAlignment="1" applyProtection="1">
      <alignment horizontal="right" vertical="center"/>
      <protection locked="0"/>
    </xf>
    <xf numFmtId="0" fontId="0" fillId="2" borderId="8" xfId="0" applyFill="1" applyBorder="1" applyAlignment="1">
      <alignment horizontal="right" vertical="center"/>
    </xf>
    <xf numFmtId="165" fontId="3" fillId="2" borderId="7" xfId="0" applyNumberFormat="1" applyFont="1" applyFill="1" applyBorder="1" applyAlignment="1" applyProtection="1">
      <alignment horizontal="right" vertical="center"/>
      <protection locked="0"/>
    </xf>
    <xf numFmtId="165" fontId="3" fillId="2" borderId="8" xfId="0" applyNumberFormat="1" applyFont="1" applyFill="1" applyBorder="1" applyAlignment="1" applyProtection="1">
      <alignment horizontal="right" vertical="center"/>
      <protection locked="0"/>
    </xf>
    <xf numFmtId="49" fontId="3" fillId="2" borderId="7" xfId="0" applyNumberFormat="1" applyFont="1" applyFill="1" applyBorder="1" applyAlignment="1" applyProtection="1">
      <alignment horizontal="left" vertical="center" wrapText="1" shrinkToFit="1"/>
      <protection locked="0"/>
    </xf>
    <xf numFmtId="0" fontId="0" fillId="0" borderId="7" xfId="0" applyBorder="1" applyAlignment="1">
      <alignment horizontal="left" vertical="center" wrapText="1" shrinkToFit="1"/>
    </xf>
    <xf numFmtId="0" fontId="0" fillId="0" borderId="8" xfId="0" applyBorder="1" applyAlignment="1">
      <alignment horizontal="left" vertical="center" wrapText="1" shrinkToFit="1"/>
    </xf>
    <xf numFmtId="0" fontId="0" fillId="0" borderId="8" xfId="0" applyBorder="1" applyAlignment="1">
      <alignment horizontal="right" vertical="center"/>
    </xf>
    <xf numFmtId="0" fontId="0" fillId="2" borderId="7" xfId="0" applyFill="1" applyBorder="1" applyAlignment="1">
      <alignment horizontal="right" vertical="center"/>
    </xf>
    <xf numFmtId="0" fontId="0" fillId="2" borderId="7" xfId="0" applyFill="1" applyBorder="1" applyAlignment="1">
      <alignment horizontal="left" vertical="center" wrapText="1" shrinkToFit="1"/>
    </xf>
    <xf numFmtId="49" fontId="3" fillId="2" borderId="6" xfId="0" applyNumberFormat="1" applyFont="1" applyFill="1" applyBorder="1" applyAlignment="1" applyProtection="1">
      <alignment horizontal="center" vertical="center" wrapText="1"/>
    </xf>
    <xf numFmtId="0" fontId="0" fillId="2" borderId="8" xfId="0" applyFill="1" applyBorder="1"/>
    <xf numFmtId="49" fontId="3" fillId="2" borderId="6" xfId="0" applyNumberFormat="1" applyFont="1" applyFill="1" applyBorder="1" applyAlignment="1" applyProtection="1">
      <alignment horizontal="center" vertical="center" wrapText="1"/>
      <protection locked="0"/>
    </xf>
    <xf numFmtId="49" fontId="3" fillId="2" borderId="7" xfId="0" applyNumberFormat="1" applyFont="1" applyFill="1" applyBorder="1" applyAlignment="1" applyProtection="1">
      <alignment horizontal="center" vertical="center" wrapText="1"/>
      <protection locked="0"/>
    </xf>
    <xf numFmtId="49" fontId="3" fillId="2" borderId="7" xfId="0" applyNumberFormat="1" applyFont="1" applyFill="1" applyBorder="1" applyAlignment="1" applyProtection="1">
      <alignment horizontal="center" vertical="center" wrapText="1"/>
    </xf>
    <xf numFmtId="0" fontId="0" fillId="2" borderId="7" xfId="0" applyFill="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2" borderId="8" xfId="0" applyFill="1" applyBorder="1" applyAlignment="1">
      <alignment horizontal="center" vertical="center" wrapText="1"/>
    </xf>
    <xf numFmtId="49" fontId="3" fillId="2" borderId="6" xfId="0" applyNumberFormat="1" applyFont="1" applyFill="1" applyBorder="1" applyAlignment="1" applyProtection="1">
      <alignment horizontal="left" vertical="center" wrapText="1"/>
    </xf>
    <xf numFmtId="49" fontId="3" fillId="2" borderId="7" xfId="0" applyNumberFormat="1" applyFont="1" applyFill="1" applyBorder="1" applyAlignment="1" applyProtection="1">
      <alignment horizontal="left" vertical="center" wrapText="1"/>
    </xf>
    <xf numFmtId="164" fontId="3" fillId="2" borderId="6" xfId="0" applyNumberFormat="1" applyFont="1" applyFill="1" applyBorder="1" applyAlignment="1" applyProtection="1">
      <alignment horizontal="left" vertical="center" wrapText="1"/>
    </xf>
    <xf numFmtId="0" fontId="0" fillId="0" borderId="7" xfId="0" applyBorder="1" applyAlignment="1">
      <alignment horizontal="right" vertical="center"/>
    </xf>
    <xf numFmtId="0" fontId="0" fillId="2" borderId="8" xfId="0" applyFill="1" applyBorder="1" applyAlignment="1">
      <alignment horizontal="left" vertical="center" wrapText="1"/>
    </xf>
    <xf numFmtId="49" fontId="4" fillId="2" borderId="6" xfId="1" applyNumberFormat="1" applyFont="1" applyFill="1" applyBorder="1" applyAlignment="1">
      <alignment horizontal="center" vertical="center" wrapText="1"/>
    </xf>
    <xf numFmtId="49" fontId="4" fillId="2" borderId="7" xfId="1" applyNumberFormat="1" applyFont="1" applyFill="1" applyBorder="1" applyAlignment="1">
      <alignment horizontal="center" vertical="center" wrapText="1"/>
    </xf>
    <xf numFmtId="0" fontId="4" fillId="2" borderId="7" xfId="0" applyFont="1" applyFill="1" applyBorder="1" applyAlignment="1">
      <alignment horizontal="left" vertical="center" wrapText="1" shrinkToFit="1"/>
    </xf>
    <xf numFmtId="0" fontId="4" fillId="2" borderId="6" xfId="0" applyFont="1" applyFill="1" applyBorder="1" applyAlignment="1">
      <alignment horizontal="right" vertical="center"/>
    </xf>
    <xf numFmtId="0" fontId="4" fillId="2" borderId="7" xfId="0" applyFont="1" applyFill="1" applyBorder="1" applyAlignment="1">
      <alignment horizontal="right" vertical="center"/>
    </xf>
    <xf numFmtId="165" fontId="3" fillId="3" borderId="6" xfId="0" applyNumberFormat="1" applyFont="1" applyFill="1" applyBorder="1" applyAlignment="1" applyProtection="1">
      <alignment horizontal="right" vertical="center"/>
      <protection locked="0"/>
    </xf>
    <xf numFmtId="0" fontId="0" fillId="3" borderId="7" xfId="0" applyFill="1" applyBorder="1" applyAlignment="1">
      <alignment horizontal="right" vertical="center"/>
    </xf>
    <xf numFmtId="0" fontId="0" fillId="3" borderId="8" xfId="0" applyFill="1" applyBorder="1" applyAlignment="1">
      <alignment horizontal="right" vertical="center"/>
    </xf>
    <xf numFmtId="0" fontId="7" fillId="2" borderId="0" xfId="0" applyNumberFormat="1" applyFont="1" applyFill="1" applyBorder="1" applyAlignment="1" applyProtection="1">
      <alignment horizontal="center" vertical="top" wrapText="1"/>
    </xf>
    <xf numFmtId="49" fontId="7" fillId="2" borderId="0" xfId="0" applyNumberFormat="1" applyFont="1" applyFill="1" applyBorder="1" applyAlignment="1" applyProtection="1">
      <alignment horizontal="center" vertical="center" wrapText="1"/>
    </xf>
    <xf numFmtId="49" fontId="3" fillId="2" borderId="0" xfId="0" applyNumberFormat="1" applyFont="1" applyFill="1" applyBorder="1" applyAlignment="1" applyProtection="1">
      <alignment horizontal="left" vertical="center" wrapText="1"/>
    </xf>
    <xf numFmtId="0" fontId="5" fillId="2" borderId="2" xfId="0" applyNumberFormat="1" applyFont="1" applyFill="1" applyBorder="1" applyAlignment="1" applyProtection="1">
      <alignment horizontal="center" vertical="center" wrapText="1"/>
    </xf>
    <xf numFmtId="43" fontId="5" fillId="2" borderId="4" xfId="2" applyFont="1" applyFill="1" applyBorder="1" applyAlignment="1" applyProtection="1">
      <alignment horizontal="center" vertical="center" wrapText="1"/>
    </xf>
    <xf numFmtId="43" fontId="5" fillId="2" borderId="1" xfId="2" applyFont="1" applyFill="1" applyBorder="1" applyAlignment="1" applyProtection="1">
      <alignment horizontal="center" vertical="center" wrapText="1"/>
    </xf>
    <xf numFmtId="43" fontId="5" fillId="2" borderId="5" xfId="2" applyFont="1" applyFill="1" applyBorder="1" applyAlignment="1" applyProtection="1">
      <alignment horizontal="center" vertical="center" wrapText="1"/>
    </xf>
    <xf numFmtId="0" fontId="5" fillId="2" borderId="4" xfId="0" applyNumberFormat="1" applyFont="1" applyFill="1" applyBorder="1" applyAlignment="1" applyProtection="1">
      <alignment horizontal="center" vertical="center" wrapText="1"/>
    </xf>
    <xf numFmtId="0" fontId="5" fillId="2" borderId="1" xfId="0" applyNumberFormat="1" applyFont="1" applyFill="1" applyBorder="1" applyAlignment="1" applyProtection="1">
      <alignment horizontal="center" vertical="center" wrapText="1"/>
    </xf>
    <xf numFmtId="0" fontId="5" fillId="2" borderId="5" xfId="0" applyNumberFormat="1" applyFont="1" applyFill="1" applyBorder="1" applyAlignment="1" applyProtection="1">
      <alignment horizontal="center" vertical="center" wrapText="1"/>
    </xf>
    <xf numFmtId="0" fontId="0" fillId="2" borderId="7" xfId="0" applyFill="1"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4" fontId="3" fillId="2" borderId="6" xfId="0" applyNumberFormat="1" applyFont="1" applyFill="1" applyBorder="1" applyAlignment="1" applyProtection="1">
      <alignment horizontal="right" vertical="center"/>
      <protection locked="0"/>
    </xf>
    <xf numFmtId="4" fontId="3" fillId="2" borderId="7" xfId="0" applyNumberFormat="1" applyFont="1" applyFill="1" applyBorder="1" applyAlignment="1" applyProtection="1">
      <alignment horizontal="right" vertical="center"/>
      <protection locked="0"/>
    </xf>
    <xf numFmtId="4" fontId="0" fillId="2" borderId="7" xfId="0" applyNumberFormat="1" applyFill="1" applyBorder="1" applyAlignment="1">
      <alignment horizontal="right" vertical="center"/>
    </xf>
    <xf numFmtId="0" fontId="0" fillId="2" borderId="0" xfId="0" applyNumberFormat="1" applyFill="1" applyAlignment="1">
      <alignment wrapText="1"/>
    </xf>
    <xf numFmtId="11" fontId="0" fillId="2" borderId="0" xfId="0" applyNumberFormat="1" applyFill="1" applyAlignment="1">
      <alignment wrapText="1"/>
    </xf>
    <xf numFmtId="49" fontId="3" fillId="2" borderId="2" xfId="0" applyNumberFormat="1" applyFont="1" applyFill="1" applyBorder="1" applyAlignment="1" applyProtection="1">
      <alignment horizontal="center" vertical="center" wrapText="1"/>
    </xf>
    <xf numFmtId="49" fontId="3" fillId="2" borderId="2" xfId="0" applyNumberFormat="1" applyFont="1" applyFill="1" applyBorder="1" applyAlignment="1" applyProtection="1">
      <alignment horizontal="left" vertical="center" wrapText="1"/>
    </xf>
    <xf numFmtId="49" fontId="3" fillId="2" borderId="2" xfId="0" applyNumberFormat="1" applyFont="1" applyFill="1" applyBorder="1" applyAlignment="1" applyProtection="1">
      <alignment horizontal="center" vertical="center" wrapText="1"/>
      <protection locked="0"/>
    </xf>
    <xf numFmtId="49" fontId="6" fillId="2" borderId="2" xfId="1" applyNumberFormat="1" applyFont="1" applyFill="1" applyBorder="1" applyAlignment="1">
      <alignment horizontal="left" vertical="center" wrapText="1"/>
    </xf>
    <xf numFmtId="0" fontId="0" fillId="2" borderId="7" xfId="0" applyFont="1" applyFill="1" applyBorder="1" applyAlignment="1">
      <alignment horizontal="right" vertical="center"/>
    </xf>
    <xf numFmtId="49" fontId="4" fillId="2" borderId="6" xfId="1" applyNumberFormat="1" applyFont="1" applyFill="1" applyBorder="1" applyAlignment="1">
      <alignment horizontal="left" vertical="center" wrapText="1"/>
    </xf>
    <xf numFmtId="49" fontId="4" fillId="2" borderId="7" xfId="1" applyNumberFormat="1" applyFont="1" applyFill="1" applyBorder="1" applyAlignment="1">
      <alignment horizontal="left" vertical="center" wrapText="1"/>
    </xf>
    <xf numFmtId="0" fontId="4" fillId="2" borderId="6" xfId="0" applyFont="1" applyFill="1" applyBorder="1" applyAlignment="1">
      <alignment horizontal="left" vertical="center" wrapText="1"/>
    </xf>
    <xf numFmtId="164" fontId="3" fillId="2" borderId="7" xfId="0" applyNumberFormat="1" applyFont="1" applyFill="1" applyBorder="1" applyAlignment="1" applyProtection="1">
      <alignment horizontal="left"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7" xfId="0" applyFont="1" applyFill="1" applyBorder="1" applyAlignment="1">
      <alignment horizontal="left" vertical="center" wrapText="1"/>
    </xf>
    <xf numFmtId="49" fontId="4" fillId="2" borderId="6" xfId="0" applyNumberFormat="1" applyFont="1" applyFill="1" applyBorder="1" applyAlignment="1">
      <alignment horizontal="center" vertical="center" wrapText="1"/>
    </xf>
    <xf numFmtId="49" fontId="4" fillId="2" borderId="7" xfId="0" applyNumberFormat="1" applyFont="1" applyFill="1" applyBorder="1" applyAlignment="1">
      <alignment horizontal="center" vertical="center" wrapText="1"/>
    </xf>
  </cellXfs>
  <cellStyles count="3">
    <cellStyle name="Normal_TMP_2" xfId="1"/>
    <cellStyle name="Обычный" xfId="0" builtinId="0"/>
    <cellStyle name="Финансовый" xfId="2" builtin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U153"/>
  <sheetViews>
    <sheetView showGridLines="0" tabSelected="1" topLeftCell="A116" workbookViewId="0">
      <selection sqref="A1:T139"/>
    </sheetView>
  </sheetViews>
  <sheetFormatPr defaultRowHeight="90" customHeight="1"/>
  <cols>
    <col min="1" max="1" width="7.7109375" style="13" customWidth="1"/>
    <col min="2" max="2" width="24.7109375" style="13" customWidth="1"/>
    <col min="3" max="3" width="9.5703125" style="13" customWidth="1"/>
    <col min="4" max="4" width="9.85546875" style="13" customWidth="1"/>
    <col min="5" max="5" width="21.42578125" style="13" customWidth="1"/>
    <col min="6" max="6" width="11.140625" style="13" customWidth="1"/>
    <col min="7" max="7" width="13.28515625" style="13" customWidth="1"/>
    <col min="8" max="8" width="22.140625" style="13" customWidth="1"/>
    <col min="9" max="9" width="11" style="13" customWidth="1"/>
    <col min="10" max="10" width="9.7109375" style="13" customWidth="1"/>
    <col min="11" max="11" width="29" style="13" customWidth="1"/>
    <col min="12" max="12" width="10.28515625" style="13" customWidth="1"/>
    <col min="13" max="14" width="14.140625" style="13" customWidth="1"/>
    <col min="15" max="15" width="14.7109375" style="13" customWidth="1"/>
    <col min="16" max="16" width="13.7109375" style="13" customWidth="1"/>
    <col min="17" max="17" width="13" style="13" customWidth="1"/>
    <col min="18" max="18" width="13.85546875" style="13" customWidth="1"/>
    <col min="19" max="19" width="16.140625" style="13" customWidth="1"/>
    <col min="20" max="20" width="14.140625" style="13" customWidth="1"/>
    <col min="21" max="21" width="9.85546875" style="13" customWidth="1"/>
    <col min="22" max="40" width="7.5703125" style="13" customWidth="1"/>
    <col min="41" max="43" width="9.85546875" style="13" customWidth="1"/>
    <col min="44" max="16384" width="9.140625" style="13"/>
  </cols>
  <sheetData>
    <row r="1" spans="1:20" ht="23.25" customHeight="1">
      <c r="A1" s="11"/>
      <c r="B1" s="12"/>
      <c r="C1" s="12"/>
      <c r="D1" s="12"/>
      <c r="E1" s="12"/>
      <c r="F1" s="12"/>
      <c r="G1" s="12"/>
      <c r="H1" s="12"/>
      <c r="I1" s="12"/>
      <c r="J1" s="12"/>
      <c r="K1" s="12"/>
      <c r="L1" s="12"/>
    </row>
    <row r="2" spans="1:20" ht="12" customHeight="1">
      <c r="A2" s="11"/>
      <c r="B2" s="12"/>
      <c r="C2" s="12"/>
      <c r="D2" s="12"/>
      <c r="E2" s="12"/>
      <c r="F2" s="12"/>
      <c r="G2" s="12"/>
      <c r="H2" s="12"/>
      <c r="I2" s="12"/>
      <c r="J2" s="12"/>
      <c r="K2" s="12"/>
      <c r="L2" s="12"/>
    </row>
    <row r="3" spans="1:20" ht="22.5" customHeight="1">
      <c r="A3" s="137" t="s">
        <v>150</v>
      </c>
      <c r="B3" s="137"/>
      <c r="C3" s="137"/>
      <c r="D3" s="137"/>
      <c r="E3" s="137"/>
      <c r="F3" s="137"/>
      <c r="G3" s="137"/>
      <c r="H3" s="137"/>
      <c r="I3" s="137"/>
      <c r="J3" s="137"/>
      <c r="K3" s="137"/>
      <c r="L3" s="137"/>
      <c r="M3" s="137"/>
      <c r="N3" s="137"/>
      <c r="O3" s="137"/>
      <c r="P3" s="137"/>
      <c r="Q3" s="137"/>
      <c r="R3" s="137"/>
      <c r="S3" s="137"/>
      <c r="T3" s="137"/>
    </row>
    <row r="4" spans="1:20" ht="22.5" customHeight="1">
      <c r="A4" s="14"/>
      <c r="B4" s="14"/>
      <c r="C4" s="14"/>
      <c r="D4" s="14"/>
      <c r="E4" s="14"/>
      <c r="F4" s="14"/>
      <c r="G4" s="14"/>
      <c r="H4" s="14"/>
      <c r="I4" s="14"/>
      <c r="J4" s="14"/>
      <c r="K4" s="14"/>
      <c r="L4" s="14"/>
      <c r="M4" s="14"/>
      <c r="N4" s="14"/>
      <c r="O4" s="14"/>
      <c r="P4" s="14"/>
      <c r="Q4" s="14"/>
      <c r="R4" s="14"/>
      <c r="S4" s="14"/>
      <c r="T4" s="14"/>
    </row>
    <row r="5" spans="1:20" ht="21" customHeight="1">
      <c r="A5" s="138" t="s">
        <v>375</v>
      </c>
      <c r="B5" s="138"/>
      <c r="C5" s="138"/>
      <c r="D5" s="138"/>
      <c r="E5" s="138"/>
      <c r="F5" s="138"/>
      <c r="G5" s="138"/>
      <c r="H5" s="138"/>
      <c r="I5" s="138"/>
      <c r="J5" s="138"/>
      <c r="K5" s="138"/>
      <c r="L5" s="138"/>
      <c r="M5" s="138"/>
      <c r="N5" s="138"/>
      <c r="O5" s="138"/>
      <c r="P5" s="138"/>
      <c r="Q5" s="138"/>
      <c r="R5" s="138"/>
      <c r="S5" s="138"/>
      <c r="T5" s="138"/>
    </row>
    <row r="6" spans="1:20" ht="11.25" customHeight="1">
      <c r="A6" s="139" t="s">
        <v>20</v>
      </c>
      <c r="B6" s="139"/>
      <c r="C6" s="139"/>
      <c r="D6" s="139"/>
      <c r="E6" s="139"/>
      <c r="F6" s="139"/>
      <c r="G6" s="139"/>
      <c r="H6" s="139"/>
      <c r="I6" s="139"/>
      <c r="J6" s="139"/>
      <c r="K6" s="139"/>
      <c r="L6" s="139"/>
      <c r="M6" s="139"/>
      <c r="N6" s="139"/>
      <c r="O6" s="139"/>
      <c r="P6" s="139"/>
      <c r="Q6" s="139"/>
      <c r="R6" s="139"/>
      <c r="S6" s="139"/>
      <c r="T6" s="139"/>
    </row>
    <row r="7" spans="1:20" ht="45.75" customHeight="1">
      <c r="A7" s="140" t="s">
        <v>0</v>
      </c>
      <c r="B7" s="140"/>
      <c r="C7" s="140"/>
      <c r="D7" s="140" t="s">
        <v>1</v>
      </c>
      <c r="E7" s="141" t="s">
        <v>2</v>
      </c>
      <c r="F7" s="142"/>
      <c r="G7" s="142"/>
      <c r="H7" s="142"/>
      <c r="I7" s="142"/>
      <c r="J7" s="142"/>
      <c r="K7" s="142"/>
      <c r="L7" s="142"/>
      <c r="M7" s="143"/>
      <c r="N7" s="144" t="s">
        <v>3</v>
      </c>
      <c r="O7" s="145"/>
      <c r="P7" s="145"/>
      <c r="Q7" s="145"/>
      <c r="R7" s="145"/>
      <c r="S7" s="145"/>
      <c r="T7" s="140" t="s">
        <v>4</v>
      </c>
    </row>
    <row r="8" spans="1:20" ht="56.25" customHeight="1">
      <c r="A8" s="140"/>
      <c r="B8" s="140"/>
      <c r="C8" s="140"/>
      <c r="D8" s="140"/>
      <c r="E8" s="144" t="s">
        <v>5</v>
      </c>
      <c r="F8" s="145"/>
      <c r="G8" s="146"/>
      <c r="H8" s="144" t="s">
        <v>6</v>
      </c>
      <c r="I8" s="145"/>
      <c r="J8" s="146"/>
      <c r="K8" s="144" t="s">
        <v>7</v>
      </c>
      <c r="L8" s="145"/>
      <c r="M8" s="146"/>
      <c r="N8" s="144" t="s">
        <v>8</v>
      </c>
      <c r="O8" s="146"/>
      <c r="P8" s="140" t="s">
        <v>9</v>
      </c>
      <c r="Q8" s="140" t="s">
        <v>10</v>
      </c>
      <c r="R8" s="144" t="s">
        <v>11</v>
      </c>
      <c r="S8" s="145"/>
      <c r="T8" s="140"/>
    </row>
    <row r="9" spans="1:20" ht="90" customHeight="1">
      <c r="A9" s="140"/>
      <c r="B9" s="140"/>
      <c r="C9" s="140"/>
      <c r="D9" s="140"/>
      <c r="E9" s="15" t="s">
        <v>12</v>
      </c>
      <c r="F9" s="15" t="s">
        <v>13</v>
      </c>
      <c r="G9" s="15" t="s">
        <v>14</v>
      </c>
      <c r="H9" s="15" t="s">
        <v>12</v>
      </c>
      <c r="I9" s="15" t="s">
        <v>13</v>
      </c>
      <c r="J9" s="15" t="s">
        <v>14</v>
      </c>
      <c r="K9" s="15" t="s">
        <v>12</v>
      </c>
      <c r="L9" s="15" t="s">
        <v>13</v>
      </c>
      <c r="M9" s="15" t="s">
        <v>14</v>
      </c>
      <c r="N9" s="15" t="s">
        <v>15</v>
      </c>
      <c r="O9" s="15" t="s">
        <v>16</v>
      </c>
      <c r="P9" s="140"/>
      <c r="Q9" s="140"/>
      <c r="R9" s="15" t="s">
        <v>19</v>
      </c>
      <c r="S9" s="15" t="s">
        <v>17</v>
      </c>
      <c r="T9" s="140"/>
    </row>
    <row r="10" spans="1:20" ht="12.75">
      <c r="A10" s="16" t="s">
        <v>22</v>
      </c>
      <c r="B10" s="6" t="s">
        <v>21</v>
      </c>
      <c r="C10" s="7" t="s">
        <v>23</v>
      </c>
      <c r="D10" s="7" t="s">
        <v>21</v>
      </c>
      <c r="E10" s="6" t="s">
        <v>21</v>
      </c>
      <c r="F10" s="6" t="s">
        <v>21</v>
      </c>
      <c r="G10" s="6" t="s">
        <v>21</v>
      </c>
      <c r="H10" s="17" t="s">
        <v>21</v>
      </c>
      <c r="I10" s="17" t="s">
        <v>21</v>
      </c>
      <c r="J10" s="17" t="s">
        <v>21</v>
      </c>
      <c r="K10" s="17" t="s">
        <v>21</v>
      </c>
      <c r="L10" s="17" t="s">
        <v>21</v>
      </c>
      <c r="M10" s="17" t="s">
        <v>21</v>
      </c>
      <c r="N10" s="18">
        <f t="shared" ref="N10:S10" si="0">N11+N126+N132</f>
        <v>64295.899999999994</v>
      </c>
      <c r="O10" s="18">
        <f t="shared" si="0"/>
        <v>58831.399999999994</v>
      </c>
      <c r="P10" s="18">
        <f t="shared" si="0"/>
        <v>79136.599999999991</v>
      </c>
      <c r="Q10" s="18">
        <f t="shared" si="0"/>
        <v>55098.600000000006</v>
      </c>
      <c r="R10" s="18">
        <f t="shared" si="0"/>
        <v>52658.8</v>
      </c>
      <c r="S10" s="18">
        <f t="shared" si="0"/>
        <v>54018.8</v>
      </c>
      <c r="T10" s="19" t="s">
        <v>21</v>
      </c>
    </row>
    <row r="11" spans="1:20" ht="12.75">
      <c r="A11" s="16" t="s">
        <v>24</v>
      </c>
      <c r="B11" s="6" t="s">
        <v>21</v>
      </c>
      <c r="C11" s="7" t="s">
        <v>25</v>
      </c>
      <c r="D11" s="7" t="s">
        <v>21</v>
      </c>
      <c r="E11" s="6" t="s">
        <v>21</v>
      </c>
      <c r="F11" s="6" t="s">
        <v>21</v>
      </c>
      <c r="G11" s="6" t="s">
        <v>21</v>
      </c>
      <c r="H11" s="17" t="s">
        <v>21</v>
      </c>
      <c r="I11" s="17" t="s">
        <v>21</v>
      </c>
      <c r="J11" s="17" t="s">
        <v>21</v>
      </c>
      <c r="K11" s="17" t="s">
        <v>21</v>
      </c>
      <c r="L11" s="17" t="s">
        <v>21</v>
      </c>
      <c r="M11" s="17" t="s">
        <v>21</v>
      </c>
      <c r="N11" s="18">
        <f t="shared" ref="N11:S11" si="1">N12+N34+N36+N41+N52+N61+N65+N73+N77+N84+N87+N90+N92+N98+N101+N113+N27+N58+N107+N116+N123+N23+N25</f>
        <v>64064.899999999994</v>
      </c>
      <c r="O11" s="18">
        <f t="shared" si="1"/>
        <v>58600.399999999994</v>
      </c>
      <c r="P11" s="18">
        <f t="shared" si="1"/>
        <v>78935.899999999994</v>
      </c>
      <c r="Q11" s="18">
        <f t="shared" si="1"/>
        <v>54897.3</v>
      </c>
      <c r="R11" s="18">
        <f t="shared" si="1"/>
        <v>52457.5</v>
      </c>
      <c r="S11" s="18">
        <f t="shared" si="1"/>
        <v>53817.5</v>
      </c>
      <c r="T11" s="19" t="s">
        <v>21</v>
      </c>
    </row>
    <row r="12" spans="1:20" ht="42">
      <c r="A12" s="16" t="s">
        <v>26</v>
      </c>
      <c r="B12" s="6" t="s">
        <v>27</v>
      </c>
      <c r="C12" s="7" t="s">
        <v>28</v>
      </c>
      <c r="D12" s="7" t="s">
        <v>21</v>
      </c>
      <c r="E12" s="6" t="s">
        <v>21</v>
      </c>
      <c r="F12" s="6" t="s">
        <v>21</v>
      </c>
      <c r="G12" s="6" t="s">
        <v>21</v>
      </c>
      <c r="H12" s="17" t="s">
        <v>21</v>
      </c>
      <c r="I12" s="17" t="s">
        <v>21</v>
      </c>
      <c r="J12" s="17" t="s">
        <v>21</v>
      </c>
      <c r="K12" s="17" t="s">
        <v>21</v>
      </c>
      <c r="L12" s="17" t="s">
        <v>21</v>
      </c>
      <c r="M12" s="17" t="s">
        <v>21</v>
      </c>
      <c r="N12" s="18">
        <f>SUM(N13)</f>
        <v>5390.6</v>
      </c>
      <c r="O12" s="18">
        <f t="shared" ref="O12:S12" si="2">SUM(O13)</f>
        <v>5370.4</v>
      </c>
      <c r="P12" s="18">
        <f>SUM(P13)</f>
        <v>5504.6</v>
      </c>
      <c r="Q12" s="18">
        <f t="shared" si="2"/>
        <v>6090.9</v>
      </c>
      <c r="R12" s="18">
        <f t="shared" si="2"/>
        <v>6269</v>
      </c>
      <c r="S12" s="18">
        <f t="shared" si="2"/>
        <v>6429</v>
      </c>
      <c r="T12" s="19" t="s">
        <v>21</v>
      </c>
    </row>
    <row r="13" spans="1:20" ht="90" customHeight="1">
      <c r="A13" s="115" t="s">
        <v>29</v>
      </c>
      <c r="B13" s="124" t="s">
        <v>27</v>
      </c>
      <c r="C13" s="115" t="s">
        <v>28</v>
      </c>
      <c r="D13" s="117" t="s">
        <v>267</v>
      </c>
      <c r="E13" s="20" t="s">
        <v>30</v>
      </c>
      <c r="F13" s="20" t="s">
        <v>31</v>
      </c>
      <c r="G13" s="20" t="s">
        <v>32</v>
      </c>
      <c r="H13" s="20" t="s">
        <v>205</v>
      </c>
      <c r="I13" s="20" t="s">
        <v>34</v>
      </c>
      <c r="J13" s="20" t="s">
        <v>206</v>
      </c>
      <c r="K13" s="20" t="s">
        <v>35</v>
      </c>
      <c r="L13" s="20" t="s">
        <v>34</v>
      </c>
      <c r="M13" s="20" t="s">
        <v>36</v>
      </c>
      <c r="N13" s="105">
        <v>5390.6</v>
      </c>
      <c r="O13" s="105">
        <v>5370.4</v>
      </c>
      <c r="P13" s="105">
        <v>5504.6</v>
      </c>
      <c r="Q13" s="105">
        <v>6090.9</v>
      </c>
      <c r="R13" s="105">
        <v>6269</v>
      </c>
      <c r="S13" s="105">
        <v>6429</v>
      </c>
      <c r="T13" s="103" t="s">
        <v>21</v>
      </c>
    </row>
    <row r="14" spans="1:20" ht="124.5" customHeight="1">
      <c r="A14" s="119"/>
      <c r="B14" s="125"/>
      <c r="C14" s="119"/>
      <c r="D14" s="118"/>
      <c r="E14" s="20" t="s">
        <v>33</v>
      </c>
      <c r="F14" s="20" t="s">
        <v>31</v>
      </c>
      <c r="G14" s="20" t="s">
        <v>163</v>
      </c>
      <c r="H14" s="9" t="s">
        <v>270</v>
      </c>
      <c r="I14" s="20" t="s">
        <v>34</v>
      </c>
      <c r="J14" s="20" t="s">
        <v>203</v>
      </c>
      <c r="K14" s="21" t="s">
        <v>37</v>
      </c>
      <c r="L14" s="20" t="s">
        <v>34</v>
      </c>
      <c r="M14" s="20" t="s">
        <v>38</v>
      </c>
      <c r="N14" s="107"/>
      <c r="O14" s="107"/>
      <c r="P14" s="107"/>
      <c r="Q14" s="113"/>
      <c r="R14" s="107"/>
      <c r="S14" s="107"/>
      <c r="T14" s="109"/>
    </row>
    <row r="15" spans="1:20" ht="209.25" customHeight="1">
      <c r="A15" s="119"/>
      <c r="B15" s="125"/>
      <c r="C15" s="119"/>
      <c r="D15" s="118"/>
      <c r="E15" s="9" t="s">
        <v>21</v>
      </c>
      <c r="F15" s="9" t="s">
        <v>21</v>
      </c>
      <c r="G15" s="9" t="s">
        <v>21</v>
      </c>
      <c r="H15" s="22" t="s">
        <v>207</v>
      </c>
      <c r="I15" s="20" t="s">
        <v>34</v>
      </c>
      <c r="J15" s="20" t="s">
        <v>208</v>
      </c>
      <c r="K15" s="20" t="s">
        <v>144</v>
      </c>
      <c r="L15" s="20" t="s">
        <v>34</v>
      </c>
      <c r="M15" s="20" t="s">
        <v>145</v>
      </c>
      <c r="N15" s="107"/>
      <c r="O15" s="107"/>
      <c r="P15" s="107"/>
      <c r="Q15" s="113"/>
      <c r="R15" s="107"/>
      <c r="S15" s="107"/>
      <c r="T15" s="109"/>
    </row>
    <row r="16" spans="1:20" ht="135.75" customHeight="1">
      <c r="A16" s="119"/>
      <c r="B16" s="125"/>
      <c r="C16" s="119"/>
      <c r="D16" s="118"/>
      <c r="E16" s="9" t="s">
        <v>21</v>
      </c>
      <c r="F16" s="9" t="s">
        <v>21</v>
      </c>
      <c r="G16" s="9" t="s">
        <v>21</v>
      </c>
      <c r="H16" s="9" t="s">
        <v>315</v>
      </c>
      <c r="I16" s="20" t="s">
        <v>34</v>
      </c>
      <c r="J16" s="20" t="s">
        <v>269</v>
      </c>
      <c r="K16" s="9" t="s">
        <v>146</v>
      </c>
      <c r="L16" s="9" t="s">
        <v>34</v>
      </c>
      <c r="M16" s="9" t="s">
        <v>145</v>
      </c>
      <c r="N16" s="107"/>
      <c r="O16" s="107"/>
      <c r="P16" s="107"/>
      <c r="Q16" s="113"/>
      <c r="R16" s="107"/>
      <c r="S16" s="107"/>
      <c r="T16" s="109"/>
    </row>
    <row r="17" spans="1:21" ht="106.5" customHeight="1">
      <c r="A17" s="120"/>
      <c r="B17" s="147"/>
      <c r="C17" s="120"/>
      <c r="D17" s="120"/>
      <c r="E17" s="9"/>
      <c r="F17" s="9"/>
      <c r="G17" s="9"/>
      <c r="H17" s="23"/>
      <c r="I17" s="23"/>
      <c r="J17" s="23"/>
      <c r="K17" s="24" t="s">
        <v>147</v>
      </c>
      <c r="L17" s="9" t="s">
        <v>34</v>
      </c>
      <c r="M17" s="9" t="s">
        <v>145</v>
      </c>
      <c r="N17" s="113"/>
      <c r="O17" s="113"/>
      <c r="P17" s="113"/>
      <c r="Q17" s="113"/>
      <c r="R17" s="113"/>
      <c r="S17" s="113"/>
      <c r="T17" s="25"/>
    </row>
    <row r="18" spans="1:21" ht="90" customHeight="1">
      <c r="A18" s="121"/>
      <c r="B18" s="148"/>
      <c r="C18" s="121"/>
      <c r="D18" s="121"/>
      <c r="E18" s="9"/>
      <c r="F18" s="9"/>
      <c r="G18" s="9"/>
      <c r="H18" s="23"/>
      <c r="I18" s="23"/>
      <c r="J18" s="23"/>
      <c r="K18" s="24" t="s">
        <v>286</v>
      </c>
      <c r="L18" s="9" t="s">
        <v>34</v>
      </c>
      <c r="M18" s="9" t="s">
        <v>203</v>
      </c>
      <c r="N18" s="127"/>
      <c r="O18" s="127"/>
      <c r="P18" s="127"/>
      <c r="Q18" s="127"/>
      <c r="R18" s="127"/>
      <c r="S18" s="127"/>
      <c r="T18" s="25"/>
    </row>
    <row r="19" spans="1:21" ht="90" customHeight="1">
      <c r="A19" s="121"/>
      <c r="B19" s="148"/>
      <c r="C19" s="121"/>
      <c r="D19" s="121"/>
      <c r="E19" s="9"/>
      <c r="F19" s="9"/>
      <c r="G19" s="9"/>
      <c r="H19" s="23"/>
      <c r="I19" s="23"/>
      <c r="J19" s="23"/>
      <c r="K19" s="9" t="s">
        <v>280</v>
      </c>
      <c r="L19" s="9" t="s">
        <v>34</v>
      </c>
      <c r="M19" s="9" t="s">
        <v>281</v>
      </c>
      <c r="N19" s="127"/>
      <c r="O19" s="127"/>
      <c r="P19" s="127"/>
      <c r="Q19" s="127"/>
      <c r="R19" s="127"/>
      <c r="S19" s="127"/>
      <c r="T19" s="25"/>
    </row>
    <row r="20" spans="1:21" ht="129" customHeight="1">
      <c r="A20" s="121"/>
      <c r="B20" s="148"/>
      <c r="C20" s="121"/>
      <c r="D20" s="121"/>
      <c r="E20" s="9"/>
      <c r="F20" s="9"/>
      <c r="G20" s="9"/>
      <c r="H20" s="23"/>
      <c r="I20" s="23"/>
      <c r="J20" s="23"/>
      <c r="K20" s="24" t="s">
        <v>285</v>
      </c>
      <c r="L20" s="9" t="s">
        <v>34</v>
      </c>
      <c r="M20" s="9" t="s">
        <v>203</v>
      </c>
      <c r="N20" s="127"/>
      <c r="O20" s="127"/>
      <c r="P20" s="127"/>
      <c r="Q20" s="127"/>
      <c r="R20" s="127"/>
      <c r="S20" s="127"/>
      <c r="T20" s="25"/>
    </row>
    <row r="21" spans="1:21" ht="125.25" customHeight="1">
      <c r="A21" s="121"/>
      <c r="B21" s="148"/>
      <c r="C21" s="121"/>
      <c r="D21" s="121"/>
      <c r="E21" s="9"/>
      <c r="F21" s="9"/>
      <c r="G21" s="9"/>
      <c r="H21" s="23"/>
      <c r="I21" s="23"/>
      <c r="J21" s="23"/>
      <c r="K21" s="24" t="s">
        <v>282</v>
      </c>
      <c r="L21" s="9" t="s">
        <v>34</v>
      </c>
      <c r="M21" s="9" t="s">
        <v>283</v>
      </c>
      <c r="N21" s="127"/>
      <c r="O21" s="127"/>
      <c r="P21" s="127"/>
      <c r="Q21" s="127"/>
      <c r="R21" s="127"/>
      <c r="S21" s="127"/>
      <c r="T21" s="25"/>
    </row>
    <row r="22" spans="1:21" ht="118.5" customHeight="1">
      <c r="A22" s="121"/>
      <c r="B22" s="149"/>
      <c r="C22" s="122"/>
      <c r="D22" s="122"/>
      <c r="E22" s="9"/>
      <c r="F22" s="9"/>
      <c r="G22" s="9"/>
      <c r="H22" s="23"/>
      <c r="I22" s="23"/>
      <c r="J22" s="23"/>
      <c r="K22" s="24" t="s">
        <v>284</v>
      </c>
      <c r="L22" s="9" t="s">
        <v>34</v>
      </c>
      <c r="M22" s="9" t="s">
        <v>283</v>
      </c>
      <c r="N22" s="112"/>
      <c r="O22" s="112"/>
      <c r="P22" s="112"/>
      <c r="Q22" s="112"/>
      <c r="R22" s="112"/>
      <c r="S22" s="112"/>
      <c r="T22" s="25"/>
    </row>
    <row r="23" spans="1:21" s="30" customFormat="1" ht="219" customHeight="1">
      <c r="A23" s="26" t="s">
        <v>39</v>
      </c>
      <c r="B23" s="27" t="s">
        <v>263</v>
      </c>
      <c r="C23" s="7" t="s">
        <v>264</v>
      </c>
      <c r="D23" s="28"/>
      <c r="E23" s="9"/>
      <c r="F23" s="9"/>
      <c r="G23" s="9"/>
      <c r="H23" s="9"/>
      <c r="I23" s="9"/>
      <c r="J23" s="9"/>
      <c r="K23" s="2"/>
      <c r="L23" s="3"/>
      <c r="M23" s="3"/>
      <c r="N23" s="4">
        <f t="shared" ref="N23:S23" si="3">SUM(N24)</f>
        <v>0</v>
      </c>
      <c r="O23" s="4">
        <f t="shared" si="3"/>
        <v>0</v>
      </c>
      <c r="P23" s="4">
        <f t="shared" si="3"/>
        <v>305.8</v>
      </c>
      <c r="Q23" s="4">
        <f t="shared" si="3"/>
        <v>0</v>
      </c>
      <c r="R23" s="4">
        <f t="shared" si="3"/>
        <v>0</v>
      </c>
      <c r="S23" s="4">
        <f t="shared" si="3"/>
        <v>0</v>
      </c>
      <c r="T23" s="29"/>
      <c r="U23" s="1"/>
    </row>
    <row r="24" spans="1:21" s="30" customFormat="1" ht="184.5" customHeight="1">
      <c r="A24" s="31" t="s">
        <v>42</v>
      </c>
      <c r="B24" s="32" t="s">
        <v>263</v>
      </c>
      <c r="C24" s="33" t="s">
        <v>264</v>
      </c>
      <c r="D24" s="34" t="s">
        <v>266</v>
      </c>
      <c r="E24" s="35" t="s">
        <v>30</v>
      </c>
      <c r="F24" s="35" t="s">
        <v>265</v>
      </c>
      <c r="G24" s="35" t="s">
        <v>32</v>
      </c>
      <c r="H24" s="79" t="s">
        <v>318</v>
      </c>
      <c r="I24" s="79" t="s">
        <v>34</v>
      </c>
      <c r="J24" s="79" t="s">
        <v>319</v>
      </c>
      <c r="K24" s="35" t="s">
        <v>35</v>
      </c>
      <c r="L24" s="35" t="s">
        <v>34</v>
      </c>
      <c r="M24" s="35" t="s">
        <v>36</v>
      </c>
      <c r="N24" s="5"/>
      <c r="O24" s="5"/>
      <c r="P24" s="5">
        <v>305.8</v>
      </c>
      <c r="Q24" s="5"/>
      <c r="R24" s="5"/>
      <c r="S24" s="5"/>
      <c r="T24" s="29"/>
    </row>
    <row r="25" spans="1:21" s="30" customFormat="1" ht="105" hidden="1">
      <c r="A25" s="26" t="s">
        <v>44</v>
      </c>
      <c r="B25" s="27" t="s">
        <v>369</v>
      </c>
      <c r="C25" s="7" t="s">
        <v>368</v>
      </c>
      <c r="D25" s="34"/>
      <c r="E25" s="35"/>
      <c r="F25" s="35"/>
      <c r="G25" s="35"/>
      <c r="H25" s="79"/>
      <c r="I25" s="79"/>
      <c r="J25" s="79"/>
      <c r="K25" s="35"/>
      <c r="L25" s="35"/>
      <c r="M25" s="35"/>
      <c r="N25" s="4">
        <f>SUM(N26)</f>
        <v>0</v>
      </c>
      <c r="O25" s="4">
        <f t="shared" ref="O25:S25" si="4">SUM(O26)</f>
        <v>0</v>
      </c>
      <c r="P25" s="4">
        <f t="shared" si="4"/>
        <v>0</v>
      </c>
      <c r="Q25" s="4">
        <f t="shared" si="4"/>
        <v>0</v>
      </c>
      <c r="R25" s="4">
        <f t="shared" si="4"/>
        <v>0</v>
      </c>
      <c r="S25" s="4">
        <f t="shared" si="4"/>
        <v>0</v>
      </c>
      <c r="T25" s="29"/>
    </row>
    <row r="26" spans="1:21" s="30" customFormat="1" ht="94.5" hidden="1">
      <c r="A26" s="31" t="s">
        <v>47</v>
      </c>
      <c r="B26" s="32" t="s">
        <v>369</v>
      </c>
      <c r="C26" s="33" t="s">
        <v>368</v>
      </c>
      <c r="D26" s="34" t="s">
        <v>333</v>
      </c>
      <c r="E26" s="35" t="s">
        <v>30</v>
      </c>
      <c r="F26" s="35" t="s">
        <v>199</v>
      </c>
      <c r="G26" s="35" t="s">
        <v>32</v>
      </c>
      <c r="H26" s="79"/>
      <c r="I26" s="79"/>
      <c r="J26" s="79"/>
      <c r="K26" s="35"/>
      <c r="L26" s="35"/>
      <c r="M26" s="35"/>
      <c r="N26" s="5"/>
      <c r="O26" s="5"/>
      <c r="P26" s="5"/>
      <c r="Q26" s="5"/>
      <c r="R26" s="5"/>
      <c r="S26" s="5"/>
      <c r="T26" s="29"/>
    </row>
    <row r="27" spans="1:21" ht="52.5">
      <c r="A27" s="36" t="s">
        <v>52</v>
      </c>
      <c r="B27" s="37" t="s">
        <v>219</v>
      </c>
      <c r="C27" s="38" t="s">
        <v>220</v>
      </c>
      <c r="D27" s="39"/>
      <c r="E27" s="9"/>
      <c r="F27" s="9"/>
      <c r="G27" s="9"/>
      <c r="H27" s="23"/>
      <c r="I27" s="23"/>
      <c r="J27" s="23"/>
      <c r="K27" s="24"/>
      <c r="L27" s="9"/>
      <c r="M27" s="9"/>
      <c r="N27" s="40">
        <f>SUM(N28)</f>
        <v>470.7</v>
      </c>
      <c r="O27" s="40">
        <f t="shared" ref="O27:S27" si="5">SUM(O28)</f>
        <v>470.7</v>
      </c>
      <c r="P27" s="40">
        <f t="shared" si="5"/>
        <v>416.9</v>
      </c>
      <c r="Q27" s="40">
        <f t="shared" si="5"/>
        <v>445.6</v>
      </c>
      <c r="R27" s="40">
        <f t="shared" si="5"/>
        <v>455.3</v>
      </c>
      <c r="S27" s="40">
        <f t="shared" si="5"/>
        <v>465.3</v>
      </c>
      <c r="T27" s="29"/>
    </row>
    <row r="28" spans="1:21" ht="90" customHeight="1">
      <c r="A28" s="164" t="s">
        <v>54</v>
      </c>
      <c r="B28" s="162" t="s">
        <v>219</v>
      </c>
      <c r="C28" s="164" t="s">
        <v>220</v>
      </c>
      <c r="D28" s="167" t="s">
        <v>152</v>
      </c>
      <c r="E28" s="9" t="s">
        <v>30</v>
      </c>
      <c r="F28" s="9" t="s">
        <v>232</v>
      </c>
      <c r="G28" s="9" t="s">
        <v>32</v>
      </c>
      <c r="H28" s="41"/>
      <c r="I28" s="41"/>
      <c r="J28" s="41"/>
      <c r="K28" s="9" t="s">
        <v>35</v>
      </c>
      <c r="L28" s="9" t="s">
        <v>34</v>
      </c>
      <c r="M28" s="9" t="s">
        <v>36</v>
      </c>
      <c r="N28" s="132">
        <v>470.7</v>
      </c>
      <c r="O28" s="132">
        <v>470.7</v>
      </c>
      <c r="P28" s="132">
        <v>416.9</v>
      </c>
      <c r="Q28" s="132">
        <v>445.6</v>
      </c>
      <c r="R28" s="132">
        <v>455.3</v>
      </c>
      <c r="S28" s="132">
        <v>465.3</v>
      </c>
      <c r="T28" s="103"/>
    </row>
    <row r="29" spans="1:21" ht="90" customHeight="1">
      <c r="A29" s="165"/>
      <c r="B29" s="166"/>
      <c r="C29" s="165"/>
      <c r="D29" s="168"/>
      <c r="E29" s="9"/>
      <c r="F29" s="9"/>
      <c r="G29" s="9"/>
      <c r="H29" s="23"/>
      <c r="I29" s="23"/>
      <c r="J29" s="23"/>
      <c r="K29" s="10" t="s">
        <v>159</v>
      </c>
      <c r="L29" s="10" t="s">
        <v>189</v>
      </c>
      <c r="M29" s="10" t="s">
        <v>308</v>
      </c>
      <c r="N29" s="133"/>
      <c r="O29" s="133"/>
      <c r="P29" s="133"/>
      <c r="Q29" s="133"/>
      <c r="R29" s="133"/>
      <c r="S29" s="133"/>
      <c r="T29" s="131"/>
    </row>
    <row r="30" spans="1:21" ht="90" customHeight="1">
      <c r="A30" s="165"/>
      <c r="B30" s="147"/>
      <c r="C30" s="120"/>
      <c r="D30" s="120"/>
      <c r="E30" s="9"/>
      <c r="F30" s="9"/>
      <c r="G30" s="9"/>
      <c r="H30" s="23"/>
      <c r="I30" s="23"/>
      <c r="J30" s="23"/>
      <c r="K30" s="10" t="s">
        <v>271</v>
      </c>
      <c r="L30" s="10" t="s">
        <v>272</v>
      </c>
      <c r="M30" s="10" t="s">
        <v>307</v>
      </c>
      <c r="N30" s="133"/>
      <c r="O30" s="133"/>
      <c r="P30" s="133"/>
      <c r="Q30" s="133"/>
      <c r="R30" s="133"/>
      <c r="S30" s="133"/>
      <c r="T30" s="131"/>
    </row>
    <row r="31" spans="1:21" ht="45.75" customHeight="1">
      <c r="A31" s="165"/>
      <c r="B31" s="147"/>
      <c r="C31" s="120"/>
      <c r="D31" s="120"/>
      <c r="E31" s="9"/>
      <c r="F31" s="9"/>
      <c r="G31" s="9"/>
      <c r="H31" s="23"/>
      <c r="I31" s="23"/>
      <c r="J31" s="23"/>
      <c r="K31" s="9" t="s">
        <v>216</v>
      </c>
      <c r="L31" s="9" t="s">
        <v>34</v>
      </c>
      <c r="M31" s="9" t="s">
        <v>203</v>
      </c>
      <c r="N31" s="133"/>
      <c r="O31" s="133"/>
      <c r="P31" s="133"/>
      <c r="Q31" s="133"/>
      <c r="R31" s="133"/>
      <c r="S31" s="133"/>
      <c r="T31" s="131"/>
    </row>
    <row r="32" spans="1:21" ht="42" customHeight="1">
      <c r="A32" s="165"/>
      <c r="B32" s="147"/>
      <c r="C32" s="120"/>
      <c r="D32" s="120"/>
      <c r="E32" s="9"/>
      <c r="F32" s="9"/>
      <c r="G32" s="9"/>
      <c r="H32" s="23"/>
      <c r="I32" s="23"/>
      <c r="J32" s="23"/>
      <c r="K32" s="9" t="s">
        <v>273</v>
      </c>
      <c r="L32" s="9" t="s">
        <v>34</v>
      </c>
      <c r="M32" s="9" t="s">
        <v>269</v>
      </c>
      <c r="N32" s="133"/>
      <c r="O32" s="133"/>
      <c r="P32" s="133"/>
      <c r="Q32" s="133"/>
      <c r="R32" s="133"/>
      <c r="S32" s="133"/>
      <c r="T32" s="131"/>
    </row>
    <row r="33" spans="1:20" ht="51" customHeight="1">
      <c r="A33" s="122"/>
      <c r="B33" s="149"/>
      <c r="C33" s="122"/>
      <c r="D33" s="122"/>
      <c r="E33" s="9"/>
      <c r="F33" s="9"/>
      <c r="G33" s="9"/>
      <c r="H33" s="23"/>
      <c r="I33" s="23"/>
      <c r="J33" s="23"/>
      <c r="K33" s="9" t="s">
        <v>334</v>
      </c>
      <c r="L33" s="9" t="s">
        <v>34</v>
      </c>
      <c r="M33" s="9" t="s">
        <v>335</v>
      </c>
      <c r="N33" s="112"/>
      <c r="O33" s="112"/>
      <c r="P33" s="112"/>
      <c r="Q33" s="112"/>
      <c r="R33" s="112"/>
      <c r="S33" s="112"/>
      <c r="T33" s="90"/>
    </row>
    <row r="34" spans="1:20" ht="73.5">
      <c r="A34" s="16" t="s">
        <v>59</v>
      </c>
      <c r="B34" s="6" t="s">
        <v>40</v>
      </c>
      <c r="C34" s="7" t="s">
        <v>41</v>
      </c>
      <c r="D34" s="7" t="s">
        <v>21</v>
      </c>
      <c r="E34" s="6" t="s">
        <v>21</v>
      </c>
      <c r="F34" s="6" t="s">
        <v>21</v>
      </c>
      <c r="G34" s="6" t="s">
        <v>21</v>
      </c>
      <c r="H34" s="17" t="s">
        <v>21</v>
      </c>
      <c r="I34" s="17" t="s">
        <v>21</v>
      </c>
      <c r="J34" s="17" t="s">
        <v>21</v>
      </c>
      <c r="K34" s="17" t="s">
        <v>21</v>
      </c>
      <c r="L34" s="17" t="s">
        <v>21</v>
      </c>
      <c r="M34" s="17" t="s">
        <v>21</v>
      </c>
      <c r="N34" s="18">
        <f>SUM(N35)</f>
        <v>341.1</v>
      </c>
      <c r="O34" s="18">
        <f t="shared" ref="O34:S34" si="6">SUM(O35)</f>
        <v>330.5</v>
      </c>
      <c r="P34" s="18">
        <f t="shared" si="6"/>
        <v>810.4</v>
      </c>
      <c r="Q34" s="18">
        <f t="shared" si="6"/>
        <v>0</v>
      </c>
      <c r="R34" s="18">
        <f t="shared" si="6"/>
        <v>0</v>
      </c>
      <c r="S34" s="18">
        <f t="shared" si="6"/>
        <v>0</v>
      </c>
      <c r="T34" s="19" t="s">
        <v>21</v>
      </c>
    </row>
    <row r="35" spans="1:20" ht="63">
      <c r="A35" s="101" t="s">
        <v>62</v>
      </c>
      <c r="B35" s="43" t="s">
        <v>40</v>
      </c>
      <c r="C35" s="42" t="s">
        <v>41</v>
      </c>
      <c r="D35" s="44" t="s">
        <v>190</v>
      </c>
      <c r="E35" s="9" t="s">
        <v>30</v>
      </c>
      <c r="F35" s="9" t="s">
        <v>43</v>
      </c>
      <c r="G35" s="9" t="s">
        <v>32</v>
      </c>
      <c r="H35" s="9" t="s">
        <v>21</v>
      </c>
      <c r="I35" s="9" t="s">
        <v>21</v>
      </c>
      <c r="J35" s="9" t="s">
        <v>21</v>
      </c>
      <c r="K35" s="9" t="s">
        <v>35</v>
      </c>
      <c r="L35" s="9" t="s">
        <v>34</v>
      </c>
      <c r="M35" s="9" t="s">
        <v>36</v>
      </c>
      <c r="N35" s="45">
        <v>341.1</v>
      </c>
      <c r="O35" s="45">
        <v>330.5</v>
      </c>
      <c r="P35" s="45">
        <v>810.4</v>
      </c>
      <c r="Q35" s="45"/>
      <c r="R35" s="45"/>
      <c r="S35" s="45"/>
      <c r="T35" s="46" t="s">
        <v>21</v>
      </c>
    </row>
    <row r="36" spans="1:20" ht="63">
      <c r="A36" s="16" t="s">
        <v>63</v>
      </c>
      <c r="B36" s="6" t="s">
        <v>45</v>
      </c>
      <c r="C36" s="7" t="s">
        <v>46</v>
      </c>
      <c r="D36" s="7" t="s">
        <v>21</v>
      </c>
      <c r="E36" s="6" t="s">
        <v>21</v>
      </c>
      <c r="F36" s="6" t="s">
        <v>21</v>
      </c>
      <c r="G36" s="6" t="s">
        <v>21</v>
      </c>
      <c r="H36" s="17" t="s">
        <v>21</v>
      </c>
      <c r="I36" s="17" t="s">
        <v>21</v>
      </c>
      <c r="J36" s="17" t="s">
        <v>21</v>
      </c>
      <c r="K36" s="17" t="s">
        <v>21</v>
      </c>
      <c r="L36" s="17" t="s">
        <v>21</v>
      </c>
      <c r="M36" s="17" t="s">
        <v>21</v>
      </c>
      <c r="N36" s="102">
        <f>SUM(N37)</f>
        <v>12056.2</v>
      </c>
      <c r="O36" s="102">
        <f t="shared" ref="O36:S36" si="7">SUM(O37)</f>
        <v>10911.7</v>
      </c>
      <c r="P36" s="102">
        <f t="shared" si="7"/>
        <v>11195.9</v>
      </c>
      <c r="Q36" s="102">
        <f t="shared" si="7"/>
        <v>12080.5</v>
      </c>
      <c r="R36" s="102">
        <f t="shared" si="7"/>
        <v>12570</v>
      </c>
      <c r="S36" s="102">
        <f t="shared" si="7"/>
        <v>12900</v>
      </c>
      <c r="T36" s="19" t="s">
        <v>21</v>
      </c>
    </row>
    <row r="37" spans="1:20" ht="231" customHeight="1">
      <c r="A37" s="115" t="s">
        <v>66</v>
      </c>
      <c r="B37" s="124" t="s">
        <v>45</v>
      </c>
      <c r="C37" s="115" t="s">
        <v>46</v>
      </c>
      <c r="D37" s="117" t="s">
        <v>333</v>
      </c>
      <c r="E37" s="20" t="s">
        <v>30</v>
      </c>
      <c r="F37" s="20" t="s">
        <v>48</v>
      </c>
      <c r="G37" s="20" t="s">
        <v>32</v>
      </c>
      <c r="H37" s="47" t="s">
        <v>259</v>
      </c>
      <c r="I37" s="48" t="s">
        <v>34</v>
      </c>
      <c r="J37" s="47" t="s">
        <v>260</v>
      </c>
      <c r="K37" s="20" t="s">
        <v>35</v>
      </c>
      <c r="L37" s="20" t="s">
        <v>34</v>
      </c>
      <c r="M37" s="20" t="s">
        <v>36</v>
      </c>
      <c r="N37" s="150">
        <v>12056.2</v>
      </c>
      <c r="O37" s="150">
        <v>10911.7</v>
      </c>
      <c r="P37" s="150">
        <v>11195.9</v>
      </c>
      <c r="Q37" s="150">
        <v>12080.5</v>
      </c>
      <c r="R37" s="150">
        <v>12570</v>
      </c>
      <c r="S37" s="150">
        <v>12900</v>
      </c>
      <c r="T37" s="103" t="s">
        <v>21</v>
      </c>
    </row>
    <row r="38" spans="1:20" ht="189" customHeight="1">
      <c r="A38" s="119"/>
      <c r="B38" s="125"/>
      <c r="C38" s="119"/>
      <c r="D38" s="118"/>
      <c r="E38" s="20" t="s">
        <v>49</v>
      </c>
      <c r="F38" s="20" t="s">
        <v>50</v>
      </c>
      <c r="G38" s="20" t="s">
        <v>164</v>
      </c>
      <c r="H38" s="47" t="s">
        <v>261</v>
      </c>
      <c r="I38" s="48" t="s">
        <v>34</v>
      </c>
      <c r="J38" s="47" t="s">
        <v>262</v>
      </c>
      <c r="K38" s="47" t="s">
        <v>242</v>
      </c>
      <c r="L38" s="49" t="s">
        <v>34</v>
      </c>
      <c r="M38" s="47" t="s">
        <v>243</v>
      </c>
      <c r="N38" s="151"/>
      <c r="O38" s="151"/>
      <c r="P38" s="151"/>
      <c r="Q38" s="152"/>
      <c r="R38" s="151"/>
      <c r="S38" s="151"/>
      <c r="T38" s="109"/>
    </row>
    <row r="39" spans="1:20" ht="324.75" customHeight="1">
      <c r="A39" s="119"/>
      <c r="B39" s="125"/>
      <c r="C39" s="119"/>
      <c r="D39" s="118"/>
      <c r="E39" s="9" t="s">
        <v>310</v>
      </c>
      <c r="F39" s="9" t="s">
        <v>257</v>
      </c>
      <c r="G39" s="9" t="s">
        <v>311</v>
      </c>
      <c r="H39" s="47" t="s">
        <v>351</v>
      </c>
      <c r="I39" s="92" t="s">
        <v>34</v>
      </c>
      <c r="J39" s="47" t="s">
        <v>352</v>
      </c>
      <c r="K39" s="47" t="s">
        <v>288</v>
      </c>
      <c r="L39" s="50" t="s">
        <v>34</v>
      </c>
      <c r="M39" s="47" t="s">
        <v>289</v>
      </c>
      <c r="N39" s="151"/>
      <c r="O39" s="151"/>
      <c r="P39" s="151"/>
      <c r="Q39" s="152"/>
      <c r="R39" s="151"/>
      <c r="S39" s="151"/>
      <c r="T39" s="109"/>
    </row>
    <row r="40" spans="1:20" ht="213" customHeight="1">
      <c r="A40" s="119"/>
      <c r="B40" s="125"/>
      <c r="C40" s="119"/>
      <c r="D40" s="118"/>
      <c r="E40" s="9"/>
      <c r="F40" s="9" t="s">
        <v>21</v>
      </c>
      <c r="G40" s="9" t="s">
        <v>21</v>
      </c>
      <c r="H40" s="93" t="s">
        <v>353</v>
      </c>
      <c r="I40" s="48" t="s">
        <v>34</v>
      </c>
      <c r="J40" s="47" t="s">
        <v>354</v>
      </c>
      <c r="K40" s="24" t="s">
        <v>290</v>
      </c>
      <c r="L40" s="9" t="s">
        <v>34</v>
      </c>
      <c r="M40" s="9" t="s">
        <v>287</v>
      </c>
      <c r="N40" s="151"/>
      <c r="O40" s="151"/>
      <c r="P40" s="151"/>
      <c r="Q40" s="152"/>
      <c r="R40" s="151"/>
      <c r="S40" s="151"/>
      <c r="T40" s="109"/>
    </row>
    <row r="41" spans="1:20" ht="306.75" customHeight="1">
      <c r="A41" s="16" t="s">
        <v>73</v>
      </c>
      <c r="B41" s="27" t="s">
        <v>221</v>
      </c>
      <c r="C41" s="7" t="s">
        <v>53</v>
      </c>
      <c r="D41" s="7" t="s">
        <v>21</v>
      </c>
      <c r="E41" s="6" t="s">
        <v>21</v>
      </c>
      <c r="F41" s="6" t="s">
        <v>21</v>
      </c>
      <c r="G41" s="6" t="s">
        <v>21</v>
      </c>
      <c r="H41" s="17" t="s">
        <v>21</v>
      </c>
      <c r="I41" s="17" t="s">
        <v>21</v>
      </c>
      <c r="J41" s="17" t="s">
        <v>21</v>
      </c>
      <c r="K41" s="17" t="s">
        <v>21</v>
      </c>
      <c r="L41" s="17" t="s">
        <v>21</v>
      </c>
      <c r="M41" s="17" t="s">
        <v>21</v>
      </c>
      <c r="N41" s="18">
        <f>SUM(N42)</f>
        <v>13375.6</v>
      </c>
      <c r="O41" s="18">
        <f t="shared" ref="O41:S41" si="8">SUM(O42)</f>
        <v>12131.6</v>
      </c>
      <c r="P41" s="18">
        <f t="shared" si="8"/>
        <v>23214.400000000001</v>
      </c>
      <c r="Q41" s="18">
        <f t="shared" si="8"/>
        <v>2606.3000000000002</v>
      </c>
      <c r="R41" s="18">
        <f t="shared" si="8"/>
        <v>3230</v>
      </c>
      <c r="S41" s="18">
        <f t="shared" si="8"/>
        <v>3320</v>
      </c>
      <c r="T41" s="19" t="s">
        <v>21</v>
      </c>
    </row>
    <row r="42" spans="1:20" ht="242.25" customHeight="1">
      <c r="A42" s="115" t="s">
        <v>76</v>
      </c>
      <c r="B42" s="126" t="s">
        <v>221</v>
      </c>
      <c r="C42" s="115" t="s">
        <v>53</v>
      </c>
      <c r="D42" s="117" t="s">
        <v>376</v>
      </c>
      <c r="E42" s="20" t="s">
        <v>30</v>
      </c>
      <c r="F42" s="20" t="s">
        <v>55</v>
      </c>
      <c r="G42" s="20" t="s">
        <v>32</v>
      </c>
      <c r="H42" s="51" t="s">
        <v>336</v>
      </c>
      <c r="I42" s="20" t="s">
        <v>34</v>
      </c>
      <c r="J42" s="20" t="s">
        <v>246</v>
      </c>
      <c r="K42" s="21" t="s">
        <v>244</v>
      </c>
      <c r="L42" s="20" t="s">
        <v>34</v>
      </c>
      <c r="M42" s="20" t="s">
        <v>245</v>
      </c>
      <c r="N42" s="150">
        <v>13375.6</v>
      </c>
      <c r="O42" s="150">
        <v>12131.6</v>
      </c>
      <c r="P42" s="150">
        <v>23214.400000000001</v>
      </c>
      <c r="Q42" s="150">
        <v>2606.3000000000002</v>
      </c>
      <c r="R42" s="150">
        <v>3230</v>
      </c>
      <c r="S42" s="150">
        <v>3320</v>
      </c>
      <c r="T42" s="103" t="s">
        <v>21</v>
      </c>
    </row>
    <row r="43" spans="1:20" ht="165.75" customHeight="1">
      <c r="A43" s="119"/>
      <c r="B43" s="163"/>
      <c r="C43" s="119"/>
      <c r="D43" s="118"/>
      <c r="E43" s="20" t="s">
        <v>56</v>
      </c>
      <c r="F43" s="20" t="s">
        <v>57</v>
      </c>
      <c r="G43" s="20" t="s">
        <v>165</v>
      </c>
      <c r="H43" s="20" t="s">
        <v>247</v>
      </c>
      <c r="I43" s="20" t="s">
        <v>34</v>
      </c>
      <c r="J43" s="20" t="s">
        <v>355</v>
      </c>
      <c r="K43" s="20" t="s">
        <v>35</v>
      </c>
      <c r="L43" s="20" t="s">
        <v>34</v>
      </c>
      <c r="M43" s="20" t="s">
        <v>36</v>
      </c>
      <c r="N43" s="151"/>
      <c r="O43" s="151"/>
      <c r="P43" s="151"/>
      <c r="Q43" s="152"/>
      <c r="R43" s="151"/>
      <c r="S43" s="151"/>
      <c r="T43" s="109"/>
    </row>
    <row r="44" spans="1:20" ht="210" customHeight="1">
      <c r="A44" s="119"/>
      <c r="B44" s="163"/>
      <c r="C44" s="119"/>
      <c r="D44" s="118"/>
      <c r="E44" s="20" t="s">
        <v>256</v>
      </c>
      <c r="F44" s="20" t="s">
        <v>257</v>
      </c>
      <c r="G44" s="20" t="s">
        <v>258</v>
      </c>
      <c r="H44" s="51" t="s">
        <v>248</v>
      </c>
      <c r="I44" s="20" t="s">
        <v>34</v>
      </c>
      <c r="J44" s="20" t="s">
        <v>249</v>
      </c>
      <c r="K44" s="51" t="s">
        <v>274</v>
      </c>
      <c r="L44" s="20" t="s">
        <v>34</v>
      </c>
      <c r="M44" s="20"/>
      <c r="N44" s="151"/>
      <c r="O44" s="151"/>
      <c r="P44" s="151"/>
      <c r="Q44" s="152"/>
      <c r="R44" s="151"/>
      <c r="S44" s="151"/>
      <c r="T44" s="109"/>
    </row>
    <row r="45" spans="1:20" ht="103.5" customHeight="1">
      <c r="A45" s="121"/>
      <c r="B45" s="148"/>
      <c r="C45" s="121"/>
      <c r="D45" s="121"/>
      <c r="E45" s="20"/>
      <c r="F45" s="20"/>
      <c r="G45" s="20"/>
      <c r="H45" s="51" t="s">
        <v>275</v>
      </c>
      <c r="I45" s="20" t="s">
        <v>34</v>
      </c>
      <c r="J45" s="20" t="s">
        <v>364</v>
      </c>
      <c r="K45" s="51" t="s">
        <v>276</v>
      </c>
      <c r="L45" s="20" t="s">
        <v>34</v>
      </c>
      <c r="M45" s="20"/>
      <c r="N45" s="127"/>
      <c r="O45" s="127"/>
      <c r="P45" s="127"/>
      <c r="Q45" s="127"/>
      <c r="R45" s="127"/>
      <c r="S45" s="127"/>
      <c r="T45" s="25"/>
    </row>
    <row r="46" spans="1:20" ht="141" customHeight="1">
      <c r="A46" s="121"/>
      <c r="B46" s="148"/>
      <c r="C46" s="121"/>
      <c r="D46" s="121"/>
      <c r="E46" s="20"/>
      <c r="F46" s="20"/>
      <c r="G46" s="20"/>
      <c r="H46" s="85" t="s">
        <v>316</v>
      </c>
      <c r="I46" s="86" t="s">
        <v>34</v>
      </c>
      <c r="J46" s="58" t="s">
        <v>320</v>
      </c>
      <c r="K46" s="51" t="s">
        <v>291</v>
      </c>
      <c r="L46" s="20" t="s">
        <v>34</v>
      </c>
      <c r="M46" s="20"/>
      <c r="N46" s="127"/>
      <c r="O46" s="127"/>
      <c r="P46" s="127"/>
      <c r="Q46" s="127"/>
      <c r="R46" s="127"/>
      <c r="S46" s="127"/>
      <c r="T46" s="25"/>
    </row>
    <row r="47" spans="1:20" ht="63.75" customHeight="1">
      <c r="A47" s="121"/>
      <c r="B47" s="148"/>
      <c r="C47" s="121"/>
      <c r="D47" s="121"/>
      <c r="E47" s="20"/>
      <c r="F47" s="20"/>
      <c r="G47" s="20"/>
      <c r="H47" s="87" t="s">
        <v>317</v>
      </c>
      <c r="I47" s="86" t="s">
        <v>34</v>
      </c>
      <c r="J47" s="10" t="s">
        <v>321</v>
      </c>
      <c r="K47" s="51"/>
      <c r="L47" s="20"/>
      <c r="M47" s="20"/>
      <c r="N47" s="127"/>
      <c r="O47" s="127"/>
      <c r="P47" s="127"/>
      <c r="Q47" s="127"/>
      <c r="R47" s="127"/>
      <c r="S47" s="127"/>
      <c r="T47" s="77"/>
    </row>
    <row r="48" spans="1:20" ht="188.25" customHeight="1">
      <c r="A48" s="121"/>
      <c r="B48" s="148"/>
      <c r="C48" s="121"/>
      <c r="D48" s="121"/>
      <c r="E48" s="20"/>
      <c r="F48" s="20"/>
      <c r="G48" s="20"/>
      <c r="H48" s="87" t="s">
        <v>337</v>
      </c>
      <c r="I48" s="86" t="s">
        <v>34</v>
      </c>
      <c r="J48" s="10" t="s">
        <v>338</v>
      </c>
      <c r="K48" s="51"/>
      <c r="L48" s="20"/>
      <c r="M48" s="20"/>
      <c r="N48" s="127"/>
      <c r="O48" s="127"/>
      <c r="P48" s="127"/>
      <c r="Q48" s="127"/>
      <c r="R48" s="127"/>
      <c r="S48" s="127"/>
      <c r="T48" s="89"/>
    </row>
    <row r="49" spans="1:20" ht="142.5" customHeight="1">
      <c r="A49" s="121"/>
      <c r="B49" s="148"/>
      <c r="C49" s="121"/>
      <c r="D49" s="121"/>
      <c r="E49" s="20"/>
      <c r="F49" s="20"/>
      <c r="G49" s="20"/>
      <c r="H49" s="87" t="s">
        <v>339</v>
      </c>
      <c r="I49" s="86" t="s">
        <v>34</v>
      </c>
      <c r="J49" s="10" t="s">
        <v>340</v>
      </c>
      <c r="K49" s="51"/>
      <c r="L49" s="20"/>
      <c r="M49" s="20"/>
      <c r="N49" s="127"/>
      <c r="O49" s="127"/>
      <c r="P49" s="127"/>
      <c r="Q49" s="127"/>
      <c r="R49" s="127"/>
      <c r="S49" s="127"/>
      <c r="T49" s="89"/>
    </row>
    <row r="50" spans="1:20" ht="204.75" customHeight="1">
      <c r="A50" s="121"/>
      <c r="B50" s="148"/>
      <c r="C50" s="121"/>
      <c r="D50" s="121"/>
      <c r="E50" s="20"/>
      <c r="F50" s="20"/>
      <c r="G50" s="20"/>
      <c r="H50" s="87" t="s">
        <v>342</v>
      </c>
      <c r="I50" s="86" t="s">
        <v>34</v>
      </c>
      <c r="J50" s="10" t="s">
        <v>341</v>
      </c>
      <c r="K50" s="51"/>
      <c r="L50" s="20"/>
      <c r="M50" s="20"/>
      <c r="N50" s="127"/>
      <c r="O50" s="127"/>
      <c r="P50" s="127"/>
      <c r="Q50" s="127"/>
      <c r="R50" s="127"/>
      <c r="S50" s="127"/>
      <c r="T50" s="89"/>
    </row>
    <row r="51" spans="1:20" ht="241.5">
      <c r="A51" s="122"/>
      <c r="B51" s="149"/>
      <c r="C51" s="122"/>
      <c r="D51" s="122"/>
      <c r="E51" s="20"/>
      <c r="F51" s="20"/>
      <c r="G51" s="20"/>
      <c r="H51" s="96" t="s">
        <v>359</v>
      </c>
      <c r="I51" s="97" t="s">
        <v>34</v>
      </c>
      <c r="J51" s="97" t="s">
        <v>360</v>
      </c>
      <c r="K51" s="51"/>
      <c r="L51" s="20"/>
      <c r="M51" s="20"/>
      <c r="N51" s="112"/>
      <c r="O51" s="112"/>
      <c r="P51" s="112"/>
      <c r="Q51" s="112"/>
      <c r="R51" s="112"/>
      <c r="S51" s="112"/>
      <c r="T51" s="94"/>
    </row>
    <row r="52" spans="1:20" ht="168">
      <c r="A52" s="16" t="s">
        <v>78</v>
      </c>
      <c r="B52" s="27" t="s">
        <v>60</v>
      </c>
      <c r="C52" s="7" t="s">
        <v>61</v>
      </c>
      <c r="D52" s="7" t="s">
        <v>21</v>
      </c>
      <c r="E52" s="6" t="s">
        <v>21</v>
      </c>
      <c r="F52" s="6" t="s">
        <v>21</v>
      </c>
      <c r="G52" s="6" t="s">
        <v>21</v>
      </c>
      <c r="H52" s="17" t="s">
        <v>21</v>
      </c>
      <c r="I52" s="17" t="s">
        <v>21</v>
      </c>
      <c r="J52" s="17" t="s">
        <v>21</v>
      </c>
      <c r="K52" s="17" t="s">
        <v>21</v>
      </c>
      <c r="L52" s="17" t="s">
        <v>21</v>
      </c>
      <c r="M52" s="17" t="s">
        <v>21</v>
      </c>
      <c r="N52" s="18">
        <f>SUM(N53)</f>
        <v>1881.7</v>
      </c>
      <c r="O52" s="18">
        <f t="shared" ref="O52:S52" si="9">SUM(O53)</f>
        <v>1634</v>
      </c>
      <c r="P52" s="18">
        <f t="shared" si="9"/>
        <v>1778.4</v>
      </c>
      <c r="Q52" s="18">
        <f t="shared" si="9"/>
        <v>7916.4</v>
      </c>
      <c r="R52" s="18">
        <f t="shared" si="9"/>
        <v>2430</v>
      </c>
      <c r="S52" s="18">
        <f t="shared" si="9"/>
        <v>2490</v>
      </c>
      <c r="T52" s="19" t="s">
        <v>21</v>
      </c>
    </row>
    <row r="53" spans="1:20" ht="90" customHeight="1">
      <c r="A53" s="115" t="s">
        <v>81</v>
      </c>
      <c r="B53" s="126" t="s">
        <v>60</v>
      </c>
      <c r="C53" s="115" t="s">
        <v>61</v>
      </c>
      <c r="D53" s="117" t="s">
        <v>365</v>
      </c>
      <c r="E53" s="20" t="s">
        <v>30</v>
      </c>
      <c r="F53" s="20" t="s">
        <v>193</v>
      </c>
      <c r="G53" s="20" t="s">
        <v>32</v>
      </c>
      <c r="H53" s="51"/>
      <c r="I53" s="20"/>
      <c r="J53" s="20"/>
      <c r="K53" s="20" t="s">
        <v>35</v>
      </c>
      <c r="L53" s="20" t="s">
        <v>34</v>
      </c>
      <c r="M53" s="20" t="s">
        <v>36</v>
      </c>
      <c r="N53" s="105">
        <v>1881.7</v>
      </c>
      <c r="O53" s="105">
        <v>1634</v>
      </c>
      <c r="P53" s="105">
        <v>1778.4</v>
      </c>
      <c r="Q53" s="105">
        <v>7916.4</v>
      </c>
      <c r="R53" s="105">
        <v>2430</v>
      </c>
      <c r="S53" s="105">
        <v>2490</v>
      </c>
      <c r="T53" s="103" t="s">
        <v>21</v>
      </c>
    </row>
    <row r="54" spans="1:20" ht="53.25" customHeight="1">
      <c r="A54" s="120"/>
      <c r="B54" s="147"/>
      <c r="C54" s="120"/>
      <c r="D54" s="118"/>
      <c r="E54" s="47" t="s">
        <v>191</v>
      </c>
      <c r="F54" s="48" t="s">
        <v>192</v>
      </c>
      <c r="G54" s="47" t="s">
        <v>194</v>
      </c>
      <c r="H54" s="51"/>
      <c r="I54" s="20"/>
      <c r="J54" s="20"/>
      <c r="K54" s="51" t="s">
        <v>240</v>
      </c>
      <c r="L54" s="20" t="s">
        <v>34</v>
      </c>
      <c r="M54" s="20" t="s">
        <v>238</v>
      </c>
      <c r="N54" s="113"/>
      <c r="O54" s="113"/>
      <c r="P54" s="113"/>
      <c r="Q54" s="113"/>
      <c r="R54" s="113"/>
      <c r="S54" s="113"/>
      <c r="T54" s="114"/>
    </row>
    <row r="55" spans="1:20" ht="126">
      <c r="A55" s="120"/>
      <c r="B55" s="147"/>
      <c r="C55" s="120"/>
      <c r="D55" s="118"/>
      <c r="E55" s="23"/>
      <c r="F55" s="23"/>
      <c r="G55" s="23"/>
      <c r="H55" s="24"/>
      <c r="I55" s="9"/>
      <c r="J55" s="9"/>
      <c r="K55" s="24" t="s">
        <v>239</v>
      </c>
      <c r="L55" s="9" t="s">
        <v>34</v>
      </c>
      <c r="M55" s="9" t="s">
        <v>241</v>
      </c>
      <c r="N55" s="113"/>
      <c r="O55" s="113"/>
      <c r="P55" s="113"/>
      <c r="Q55" s="113"/>
      <c r="R55" s="113"/>
      <c r="S55" s="113"/>
      <c r="T55" s="114"/>
    </row>
    <row r="56" spans="1:20" ht="168">
      <c r="A56" s="120"/>
      <c r="B56" s="147"/>
      <c r="C56" s="120"/>
      <c r="D56" s="120"/>
      <c r="E56" s="23"/>
      <c r="F56" s="23"/>
      <c r="G56" s="23"/>
      <c r="H56" s="24"/>
      <c r="I56" s="9"/>
      <c r="J56" s="9"/>
      <c r="K56" s="53" t="s">
        <v>277</v>
      </c>
      <c r="L56" s="50" t="s">
        <v>34</v>
      </c>
      <c r="M56" s="53" t="s">
        <v>358</v>
      </c>
      <c r="N56" s="113"/>
      <c r="O56" s="113"/>
      <c r="P56" s="113"/>
      <c r="Q56" s="113"/>
      <c r="R56" s="113"/>
      <c r="S56" s="113"/>
      <c r="T56" s="114"/>
    </row>
    <row r="57" spans="1:20" ht="108" customHeight="1">
      <c r="A57" s="120"/>
      <c r="B57" s="147"/>
      <c r="C57" s="120"/>
      <c r="D57" s="120"/>
      <c r="E57" s="23"/>
      <c r="F57" s="23"/>
      <c r="G57" s="23"/>
      <c r="H57" s="24"/>
      <c r="I57" s="9"/>
      <c r="J57" s="9"/>
      <c r="K57" s="57" t="s">
        <v>343</v>
      </c>
      <c r="L57" s="88" t="s">
        <v>34</v>
      </c>
      <c r="M57" s="53" t="s">
        <v>357</v>
      </c>
      <c r="N57" s="113"/>
      <c r="O57" s="113"/>
      <c r="P57" s="113"/>
      <c r="Q57" s="113"/>
      <c r="R57" s="113"/>
      <c r="S57" s="113"/>
      <c r="T57" s="114"/>
    </row>
    <row r="58" spans="1:20" ht="42">
      <c r="A58" s="16" t="s">
        <v>88</v>
      </c>
      <c r="B58" s="54" t="s">
        <v>162</v>
      </c>
      <c r="C58" s="55" t="s">
        <v>161</v>
      </c>
      <c r="D58" s="44"/>
      <c r="E58" s="23"/>
      <c r="F58" s="23"/>
      <c r="G58" s="23"/>
      <c r="H58" s="24"/>
      <c r="I58" s="9"/>
      <c r="J58" s="9"/>
      <c r="K58" s="24"/>
      <c r="L58" s="9"/>
      <c r="M58" s="9"/>
      <c r="N58" s="56">
        <f>SUM(N59)</f>
        <v>199.5</v>
      </c>
      <c r="O58" s="56">
        <f t="shared" ref="O58:S58" si="10">SUM(O59)</f>
        <v>99.5</v>
      </c>
      <c r="P58" s="56">
        <f t="shared" si="10"/>
        <v>444.6</v>
      </c>
      <c r="Q58" s="56">
        <f t="shared" si="10"/>
        <v>50</v>
      </c>
      <c r="R58" s="56">
        <f t="shared" si="10"/>
        <v>50</v>
      </c>
      <c r="S58" s="56">
        <f t="shared" si="10"/>
        <v>50</v>
      </c>
      <c r="T58" s="46"/>
    </row>
    <row r="59" spans="1:20" ht="198" customHeight="1">
      <c r="A59" s="115" t="s">
        <v>91</v>
      </c>
      <c r="B59" s="126" t="s">
        <v>162</v>
      </c>
      <c r="C59" s="115" t="s">
        <v>161</v>
      </c>
      <c r="D59" s="117" t="s">
        <v>204</v>
      </c>
      <c r="E59" s="20" t="s">
        <v>30</v>
      </c>
      <c r="F59" s="20" t="s">
        <v>166</v>
      </c>
      <c r="G59" s="20" t="s">
        <v>32</v>
      </c>
      <c r="H59" s="21" t="s">
        <v>356</v>
      </c>
      <c r="I59" s="20" t="s">
        <v>34</v>
      </c>
      <c r="J59" s="20" t="s">
        <v>72</v>
      </c>
      <c r="K59" s="20" t="s">
        <v>35</v>
      </c>
      <c r="L59" s="20" t="s">
        <v>34</v>
      </c>
      <c r="M59" s="20" t="s">
        <v>36</v>
      </c>
      <c r="N59" s="105">
        <v>199.5</v>
      </c>
      <c r="O59" s="105">
        <v>99.5</v>
      </c>
      <c r="P59" s="105">
        <v>444.6</v>
      </c>
      <c r="Q59" s="105">
        <f>50</f>
        <v>50</v>
      </c>
      <c r="R59" s="105">
        <v>50</v>
      </c>
      <c r="S59" s="105">
        <v>50</v>
      </c>
      <c r="T59" s="105"/>
    </row>
    <row r="60" spans="1:20" ht="78" customHeight="1">
      <c r="A60" s="116"/>
      <c r="B60" s="116"/>
      <c r="C60" s="116"/>
      <c r="D60" s="118"/>
      <c r="E60" s="20" t="s">
        <v>167</v>
      </c>
      <c r="F60" s="20" t="s">
        <v>168</v>
      </c>
      <c r="G60" s="20" t="s">
        <v>169</v>
      </c>
      <c r="H60" s="20" t="s">
        <v>170</v>
      </c>
      <c r="I60" s="20" t="s">
        <v>34</v>
      </c>
      <c r="J60" s="20" t="s">
        <v>171</v>
      </c>
      <c r="K60" s="51"/>
      <c r="L60" s="20"/>
      <c r="M60" s="20"/>
      <c r="N60" s="108"/>
      <c r="O60" s="108"/>
      <c r="P60" s="108"/>
      <c r="Q60" s="108"/>
      <c r="R60" s="108"/>
      <c r="S60" s="108"/>
      <c r="T60" s="108"/>
    </row>
    <row r="61" spans="1:20" ht="52.5">
      <c r="A61" s="16" t="s">
        <v>93</v>
      </c>
      <c r="B61" s="6" t="s">
        <v>64</v>
      </c>
      <c r="C61" s="7" t="s">
        <v>65</v>
      </c>
      <c r="D61" s="7" t="s">
        <v>21</v>
      </c>
      <c r="E61" s="6" t="s">
        <v>21</v>
      </c>
      <c r="F61" s="6" t="s">
        <v>21</v>
      </c>
      <c r="G61" s="6" t="s">
        <v>21</v>
      </c>
      <c r="H61" s="17" t="s">
        <v>21</v>
      </c>
      <c r="I61" s="17" t="s">
        <v>21</v>
      </c>
      <c r="J61" s="17" t="s">
        <v>21</v>
      </c>
      <c r="K61" s="17" t="s">
        <v>21</v>
      </c>
      <c r="L61" s="17" t="s">
        <v>21</v>
      </c>
      <c r="M61" s="17" t="s">
        <v>21</v>
      </c>
      <c r="N61" s="18">
        <f>SUM(N62)</f>
        <v>379.6</v>
      </c>
      <c r="O61" s="18">
        <f t="shared" ref="O61:S61" si="11">SUM(O62)</f>
        <v>318.60000000000002</v>
      </c>
      <c r="P61" s="18">
        <f t="shared" si="11"/>
        <v>460</v>
      </c>
      <c r="Q61" s="18">
        <f t="shared" si="11"/>
        <v>377.4</v>
      </c>
      <c r="R61" s="18">
        <f t="shared" si="11"/>
        <v>427.4</v>
      </c>
      <c r="S61" s="18">
        <f t="shared" si="11"/>
        <v>437.4</v>
      </c>
      <c r="T61" s="19" t="s">
        <v>21</v>
      </c>
    </row>
    <row r="62" spans="1:20" ht="90" customHeight="1">
      <c r="A62" s="115" t="s">
        <v>96</v>
      </c>
      <c r="B62" s="124" t="s">
        <v>64</v>
      </c>
      <c r="C62" s="115" t="s">
        <v>65</v>
      </c>
      <c r="D62" s="117" t="s">
        <v>370</v>
      </c>
      <c r="E62" s="20" t="s">
        <v>30</v>
      </c>
      <c r="F62" s="20" t="s">
        <v>67</v>
      </c>
      <c r="G62" s="20" t="s">
        <v>32</v>
      </c>
      <c r="H62" s="20" t="s">
        <v>70</v>
      </c>
      <c r="I62" s="20" t="s">
        <v>174</v>
      </c>
      <c r="J62" s="20" t="s">
        <v>173</v>
      </c>
      <c r="K62" s="9" t="s">
        <v>35</v>
      </c>
      <c r="L62" s="9" t="s">
        <v>34</v>
      </c>
      <c r="M62" s="9" t="s">
        <v>36</v>
      </c>
      <c r="N62" s="105">
        <v>379.6</v>
      </c>
      <c r="O62" s="105">
        <v>318.60000000000002</v>
      </c>
      <c r="P62" s="105">
        <v>460</v>
      </c>
      <c r="Q62" s="105">
        <v>377.4</v>
      </c>
      <c r="R62" s="105">
        <v>427.4</v>
      </c>
      <c r="S62" s="105">
        <v>437.4</v>
      </c>
      <c r="T62" s="103" t="s">
        <v>21</v>
      </c>
    </row>
    <row r="63" spans="1:20" ht="220.5" customHeight="1">
      <c r="A63" s="119"/>
      <c r="B63" s="125"/>
      <c r="C63" s="119"/>
      <c r="D63" s="118"/>
      <c r="E63" s="20" t="s">
        <v>68</v>
      </c>
      <c r="F63" s="20" t="s">
        <v>69</v>
      </c>
      <c r="G63" s="20" t="s">
        <v>169</v>
      </c>
      <c r="H63" s="21" t="s">
        <v>356</v>
      </c>
      <c r="I63" s="20" t="s">
        <v>34</v>
      </c>
      <c r="J63" s="20" t="s">
        <v>72</v>
      </c>
      <c r="K63" s="24"/>
      <c r="L63" s="9"/>
      <c r="M63" s="9"/>
      <c r="N63" s="107"/>
      <c r="O63" s="107"/>
      <c r="P63" s="107"/>
      <c r="Q63" s="113"/>
      <c r="R63" s="107"/>
      <c r="S63" s="107"/>
      <c r="T63" s="109"/>
    </row>
    <row r="64" spans="1:20" ht="110.25" customHeight="1">
      <c r="A64" s="119"/>
      <c r="B64" s="125"/>
      <c r="C64" s="119"/>
      <c r="D64" s="118"/>
      <c r="E64" s="9" t="s">
        <v>21</v>
      </c>
      <c r="F64" s="9" t="s">
        <v>21</v>
      </c>
      <c r="G64" s="9" t="s">
        <v>21</v>
      </c>
      <c r="H64" s="57" t="s">
        <v>172</v>
      </c>
      <c r="I64" s="50" t="s">
        <v>34</v>
      </c>
      <c r="J64" s="53" t="s">
        <v>210</v>
      </c>
      <c r="K64" s="23"/>
      <c r="L64" s="23"/>
      <c r="M64" s="23"/>
      <c r="N64" s="107"/>
      <c r="O64" s="107"/>
      <c r="P64" s="107"/>
      <c r="Q64" s="113"/>
      <c r="R64" s="107"/>
      <c r="S64" s="107"/>
      <c r="T64" s="109"/>
    </row>
    <row r="65" spans="1:20" ht="63">
      <c r="A65" s="16" t="s">
        <v>99</v>
      </c>
      <c r="B65" s="6" t="s">
        <v>74</v>
      </c>
      <c r="C65" s="7" t="s">
        <v>75</v>
      </c>
      <c r="D65" s="7" t="s">
        <v>21</v>
      </c>
      <c r="E65" s="6" t="s">
        <v>21</v>
      </c>
      <c r="F65" s="6" t="s">
        <v>21</v>
      </c>
      <c r="G65" s="6" t="s">
        <v>21</v>
      </c>
      <c r="H65" s="17" t="s">
        <v>21</v>
      </c>
      <c r="I65" s="17" t="s">
        <v>21</v>
      </c>
      <c r="J65" s="17" t="s">
        <v>21</v>
      </c>
      <c r="K65" s="17" t="s">
        <v>21</v>
      </c>
      <c r="L65" s="17" t="s">
        <v>21</v>
      </c>
      <c r="M65" s="17" t="s">
        <v>21</v>
      </c>
      <c r="N65" s="18">
        <f>SUM(N66)</f>
        <v>1935.9</v>
      </c>
      <c r="O65" s="18">
        <f t="shared" ref="O65:S65" si="12">SUM(O66)</f>
        <v>1935.9</v>
      </c>
      <c r="P65" s="18">
        <f t="shared" si="12"/>
        <v>2562.3000000000002</v>
      </c>
      <c r="Q65" s="18">
        <f t="shared" si="12"/>
        <v>1426.3999999999999</v>
      </c>
      <c r="R65" s="18">
        <f t="shared" si="12"/>
        <v>1583.3</v>
      </c>
      <c r="S65" s="18">
        <f t="shared" si="12"/>
        <v>1623.3</v>
      </c>
      <c r="T65" s="19" t="s">
        <v>21</v>
      </c>
    </row>
    <row r="66" spans="1:20" ht="90" customHeight="1">
      <c r="A66" s="115" t="s">
        <v>102</v>
      </c>
      <c r="B66" s="124" t="s">
        <v>74</v>
      </c>
      <c r="C66" s="115" t="s">
        <v>75</v>
      </c>
      <c r="D66" s="117" t="s">
        <v>222</v>
      </c>
      <c r="E66" s="20" t="s">
        <v>30</v>
      </c>
      <c r="F66" s="20" t="s">
        <v>77</v>
      </c>
      <c r="G66" s="20" t="s">
        <v>32</v>
      </c>
      <c r="H66" s="20" t="s">
        <v>21</v>
      </c>
      <c r="I66" s="20" t="s">
        <v>21</v>
      </c>
      <c r="J66" s="20" t="s">
        <v>21</v>
      </c>
      <c r="K66" s="20" t="s">
        <v>35</v>
      </c>
      <c r="L66" s="20" t="s">
        <v>34</v>
      </c>
      <c r="M66" s="20" t="s">
        <v>36</v>
      </c>
      <c r="N66" s="105">
        <v>1935.9</v>
      </c>
      <c r="O66" s="105">
        <v>1935.9</v>
      </c>
      <c r="P66" s="105">
        <v>2562.3000000000002</v>
      </c>
      <c r="Q66" s="105">
        <f>83.3+1343.1</f>
        <v>1426.3999999999999</v>
      </c>
      <c r="R66" s="105">
        <v>1583.3</v>
      </c>
      <c r="S66" s="105">
        <v>1623.3</v>
      </c>
      <c r="T66" s="103" t="s">
        <v>21</v>
      </c>
    </row>
    <row r="67" spans="1:20" ht="90" customHeight="1">
      <c r="A67" s="119"/>
      <c r="B67" s="125"/>
      <c r="C67" s="119"/>
      <c r="D67" s="118"/>
      <c r="E67" s="20" t="s">
        <v>21</v>
      </c>
      <c r="F67" s="20" t="s">
        <v>21</v>
      </c>
      <c r="G67" s="20" t="s">
        <v>21</v>
      </c>
      <c r="H67" s="20" t="s">
        <v>21</v>
      </c>
      <c r="I67" s="20" t="s">
        <v>21</v>
      </c>
      <c r="J67" s="20" t="s">
        <v>21</v>
      </c>
      <c r="K67" s="10" t="s">
        <v>271</v>
      </c>
      <c r="L67" s="10" t="s">
        <v>272</v>
      </c>
      <c r="M67" s="10" t="s">
        <v>307</v>
      </c>
      <c r="N67" s="107"/>
      <c r="O67" s="107"/>
      <c r="P67" s="107"/>
      <c r="Q67" s="113"/>
      <c r="R67" s="107"/>
      <c r="S67" s="107"/>
      <c r="T67" s="109"/>
    </row>
    <row r="68" spans="1:20" ht="90" customHeight="1">
      <c r="A68" s="120"/>
      <c r="B68" s="147"/>
      <c r="C68" s="120"/>
      <c r="D68" s="120"/>
      <c r="E68" s="20"/>
      <c r="F68" s="20"/>
      <c r="G68" s="20"/>
      <c r="H68" s="20"/>
      <c r="I68" s="20"/>
      <c r="J68" s="20"/>
      <c r="K68" s="58" t="s">
        <v>159</v>
      </c>
      <c r="L68" s="58" t="s">
        <v>189</v>
      </c>
      <c r="M68" s="58" t="s">
        <v>160</v>
      </c>
      <c r="N68" s="113"/>
      <c r="O68" s="113"/>
      <c r="P68" s="113"/>
      <c r="Q68" s="113"/>
      <c r="R68" s="107"/>
      <c r="S68" s="107"/>
      <c r="T68" s="110"/>
    </row>
    <row r="69" spans="1:20" ht="39.75" customHeight="1">
      <c r="A69" s="120"/>
      <c r="B69" s="147"/>
      <c r="C69" s="120"/>
      <c r="D69" s="120"/>
      <c r="E69" s="20"/>
      <c r="F69" s="20"/>
      <c r="G69" s="20"/>
      <c r="H69" s="20"/>
      <c r="I69" s="20"/>
      <c r="J69" s="20"/>
      <c r="K69" s="20" t="s">
        <v>278</v>
      </c>
      <c r="L69" s="20" t="s">
        <v>34</v>
      </c>
      <c r="M69" s="20" t="s">
        <v>269</v>
      </c>
      <c r="N69" s="113"/>
      <c r="O69" s="113"/>
      <c r="P69" s="113"/>
      <c r="Q69" s="113"/>
      <c r="R69" s="113"/>
      <c r="S69" s="113"/>
      <c r="T69" s="110"/>
    </row>
    <row r="70" spans="1:20" ht="50.25" customHeight="1">
      <c r="A70" s="120"/>
      <c r="B70" s="147"/>
      <c r="C70" s="120"/>
      <c r="D70" s="120"/>
      <c r="E70" s="20"/>
      <c r="F70" s="20"/>
      <c r="G70" s="20"/>
      <c r="H70" s="20"/>
      <c r="I70" s="20"/>
      <c r="J70" s="20"/>
      <c r="K70" s="20" t="s">
        <v>217</v>
      </c>
      <c r="L70" s="20" t="s">
        <v>34</v>
      </c>
      <c r="M70" s="20" t="s">
        <v>203</v>
      </c>
      <c r="N70" s="113"/>
      <c r="O70" s="113"/>
      <c r="P70" s="113"/>
      <c r="Q70" s="113"/>
      <c r="R70" s="113"/>
      <c r="S70" s="113"/>
      <c r="T70" s="110"/>
    </row>
    <row r="71" spans="1:20" ht="106.5" customHeight="1">
      <c r="A71" s="121"/>
      <c r="B71" s="148"/>
      <c r="C71" s="121"/>
      <c r="D71" s="121"/>
      <c r="E71" s="20"/>
      <c r="F71" s="20"/>
      <c r="G71" s="20"/>
      <c r="H71" s="20"/>
      <c r="I71" s="20"/>
      <c r="J71" s="20"/>
      <c r="K71" s="51" t="s">
        <v>344</v>
      </c>
      <c r="L71" s="51" t="s">
        <v>34</v>
      </c>
      <c r="M71" s="51" t="s">
        <v>345</v>
      </c>
      <c r="N71" s="127"/>
      <c r="O71" s="127"/>
      <c r="P71" s="127"/>
      <c r="Q71" s="127"/>
      <c r="R71" s="127"/>
      <c r="S71" s="127"/>
      <c r="T71" s="110"/>
    </row>
    <row r="72" spans="1:20" ht="106.5" customHeight="1">
      <c r="A72" s="122"/>
      <c r="B72" s="149"/>
      <c r="C72" s="122"/>
      <c r="D72" s="122"/>
      <c r="E72" s="20"/>
      <c r="F72" s="20"/>
      <c r="G72" s="20"/>
      <c r="H72" s="20"/>
      <c r="I72" s="20"/>
      <c r="J72" s="20"/>
      <c r="K72" s="51" t="s">
        <v>346</v>
      </c>
      <c r="L72" s="51" t="s">
        <v>34</v>
      </c>
      <c r="M72" s="51" t="s">
        <v>357</v>
      </c>
      <c r="N72" s="112"/>
      <c r="O72" s="112"/>
      <c r="P72" s="112"/>
      <c r="Q72" s="112"/>
      <c r="R72" s="112"/>
      <c r="S72" s="112"/>
      <c r="T72" s="111"/>
    </row>
    <row r="73" spans="1:20" ht="73.5">
      <c r="A73" s="16" t="s">
        <v>105</v>
      </c>
      <c r="B73" s="76" t="s">
        <v>79</v>
      </c>
      <c r="C73" s="7" t="s">
        <v>80</v>
      </c>
      <c r="D73" s="7" t="s">
        <v>21</v>
      </c>
      <c r="E73" s="6" t="s">
        <v>21</v>
      </c>
      <c r="F73" s="6" t="s">
        <v>21</v>
      </c>
      <c r="G73" s="6" t="s">
        <v>21</v>
      </c>
      <c r="H73" s="17" t="s">
        <v>21</v>
      </c>
      <c r="I73" s="17" t="s">
        <v>21</v>
      </c>
      <c r="J73" s="17" t="s">
        <v>21</v>
      </c>
      <c r="K73" s="17" t="s">
        <v>21</v>
      </c>
      <c r="L73" s="17" t="s">
        <v>21</v>
      </c>
      <c r="M73" s="17" t="s">
        <v>21</v>
      </c>
      <c r="N73" s="18">
        <f>SUM(N74)</f>
        <v>2594.1999999999998</v>
      </c>
      <c r="O73" s="18">
        <f t="shared" ref="O73:S73" si="13">SUM(O74)</f>
        <v>2176.1</v>
      </c>
      <c r="P73" s="18">
        <f t="shared" si="13"/>
        <v>1953.8</v>
      </c>
      <c r="Q73" s="18">
        <f t="shared" si="13"/>
        <v>1535.7</v>
      </c>
      <c r="R73" s="18">
        <f t="shared" si="13"/>
        <v>1700</v>
      </c>
      <c r="S73" s="18">
        <f t="shared" si="13"/>
        <v>1740</v>
      </c>
      <c r="T73" s="19" t="s">
        <v>21</v>
      </c>
    </row>
    <row r="74" spans="1:20" ht="141.75" customHeight="1">
      <c r="A74" s="115" t="s">
        <v>107</v>
      </c>
      <c r="B74" s="124" t="s">
        <v>79</v>
      </c>
      <c r="C74" s="115" t="s">
        <v>80</v>
      </c>
      <c r="D74" s="117" t="s">
        <v>82</v>
      </c>
      <c r="E74" s="20" t="s">
        <v>30</v>
      </c>
      <c r="F74" s="20" t="s">
        <v>83</v>
      </c>
      <c r="G74" s="20" t="s">
        <v>32</v>
      </c>
      <c r="H74" s="20" t="s">
        <v>148</v>
      </c>
      <c r="I74" s="20" t="s">
        <v>34</v>
      </c>
      <c r="J74" s="20" t="s">
        <v>87</v>
      </c>
      <c r="K74" s="21" t="s">
        <v>58</v>
      </c>
      <c r="L74" s="20" t="s">
        <v>34</v>
      </c>
      <c r="M74" s="20" t="s">
        <v>209</v>
      </c>
      <c r="N74" s="105">
        <v>2594.1999999999998</v>
      </c>
      <c r="O74" s="105">
        <v>2176.1</v>
      </c>
      <c r="P74" s="105">
        <v>1953.8</v>
      </c>
      <c r="Q74" s="105">
        <v>1535.7</v>
      </c>
      <c r="R74" s="105">
        <v>1700</v>
      </c>
      <c r="S74" s="105">
        <v>1740</v>
      </c>
      <c r="T74" s="103" t="s">
        <v>21</v>
      </c>
    </row>
    <row r="75" spans="1:20" ht="342" customHeight="1">
      <c r="A75" s="119"/>
      <c r="B75" s="125"/>
      <c r="C75" s="119"/>
      <c r="D75" s="118"/>
      <c r="E75" s="20" t="s">
        <v>84</v>
      </c>
      <c r="F75" s="20" t="s">
        <v>85</v>
      </c>
      <c r="G75" s="20" t="s">
        <v>86</v>
      </c>
      <c r="H75" s="47" t="s">
        <v>155</v>
      </c>
      <c r="I75" s="49" t="s">
        <v>34</v>
      </c>
      <c r="J75" s="47" t="s">
        <v>156</v>
      </c>
      <c r="K75" s="20" t="s">
        <v>35</v>
      </c>
      <c r="L75" s="20" t="s">
        <v>34</v>
      </c>
      <c r="M75" s="20" t="s">
        <v>36</v>
      </c>
      <c r="N75" s="107"/>
      <c r="O75" s="107"/>
      <c r="P75" s="107"/>
      <c r="Q75" s="113"/>
      <c r="R75" s="107"/>
      <c r="S75" s="107"/>
      <c r="T75" s="109"/>
    </row>
    <row r="76" spans="1:20" ht="94.5">
      <c r="A76" s="122"/>
      <c r="B76" s="149"/>
      <c r="C76" s="122"/>
      <c r="D76" s="122"/>
      <c r="E76" s="20" t="s">
        <v>312</v>
      </c>
      <c r="F76" s="20" t="s">
        <v>313</v>
      </c>
      <c r="G76" s="20" t="s">
        <v>314</v>
      </c>
      <c r="H76" s="47" t="s">
        <v>363</v>
      </c>
      <c r="I76" s="49" t="s">
        <v>34</v>
      </c>
      <c r="J76" s="47" t="s">
        <v>340</v>
      </c>
      <c r="K76" s="20" t="s">
        <v>347</v>
      </c>
      <c r="L76" s="20"/>
      <c r="M76" s="20" t="s">
        <v>348</v>
      </c>
      <c r="N76" s="112"/>
      <c r="O76" s="112"/>
      <c r="P76" s="112"/>
      <c r="Q76" s="112"/>
      <c r="R76" s="112"/>
      <c r="S76" s="112"/>
      <c r="T76" s="25"/>
    </row>
    <row r="77" spans="1:20" ht="52.5">
      <c r="A77" s="16" t="s">
        <v>109</v>
      </c>
      <c r="B77" s="6" t="s">
        <v>89</v>
      </c>
      <c r="C77" s="7" t="s">
        <v>90</v>
      </c>
      <c r="D77" s="7" t="s">
        <v>21</v>
      </c>
      <c r="E77" s="76"/>
      <c r="F77" s="6" t="s">
        <v>21</v>
      </c>
      <c r="G77" s="6" t="s">
        <v>21</v>
      </c>
      <c r="H77" s="17" t="s">
        <v>21</v>
      </c>
      <c r="I77" s="17" t="s">
        <v>21</v>
      </c>
      <c r="J77" s="17" t="s">
        <v>21</v>
      </c>
      <c r="K77" s="17" t="s">
        <v>21</v>
      </c>
      <c r="L77" s="17" t="s">
        <v>21</v>
      </c>
      <c r="M77" s="17" t="s">
        <v>21</v>
      </c>
      <c r="N77" s="18">
        <f>SUM(N78)</f>
        <v>10255</v>
      </c>
      <c r="O77" s="18">
        <f t="shared" ref="O77:S77" si="14">SUM(O78)</f>
        <v>9433.7999999999993</v>
      </c>
      <c r="P77" s="18">
        <f t="shared" si="14"/>
        <v>10395.6</v>
      </c>
      <c r="Q77" s="18">
        <f t="shared" si="14"/>
        <v>9439.2000000000007</v>
      </c>
      <c r="R77" s="18">
        <f t="shared" si="14"/>
        <v>9990</v>
      </c>
      <c r="S77" s="18">
        <f t="shared" si="14"/>
        <v>10250</v>
      </c>
      <c r="T77" s="19" t="s">
        <v>21</v>
      </c>
    </row>
    <row r="78" spans="1:20" ht="161.25" customHeight="1">
      <c r="A78" s="115" t="s">
        <v>112</v>
      </c>
      <c r="B78" s="124" t="s">
        <v>89</v>
      </c>
      <c r="C78" s="115" t="s">
        <v>90</v>
      </c>
      <c r="D78" s="117" t="s">
        <v>306</v>
      </c>
      <c r="E78" s="20" t="s">
        <v>30</v>
      </c>
      <c r="F78" s="20" t="s">
        <v>92</v>
      </c>
      <c r="G78" s="20" t="s">
        <v>32</v>
      </c>
      <c r="H78" s="20" t="s">
        <v>98</v>
      </c>
      <c r="I78" s="20" t="s">
        <v>34</v>
      </c>
      <c r="J78" s="20" t="s">
        <v>87</v>
      </c>
      <c r="K78" s="20" t="s">
        <v>35</v>
      </c>
      <c r="L78" s="20" t="s">
        <v>34</v>
      </c>
      <c r="M78" s="20" t="s">
        <v>36</v>
      </c>
      <c r="N78" s="105">
        <v>10255</v>
      </c>
      <c r="O78" s="105">
        <v>9433.7999999999993</v>
      </c>
      <c r="P78" s="105">
        <v>10395.6</v>
      </c>
      <c r="Q78" s="105">
        <v>9439.2000000000007</v>
      </c>
      <c r="R78" s="105">
        <v>9990</v>
      </c>
      <c r="S78" s="105">
        <v>10250</v>
      </c>
      <c r="T78" s="103" t="s">
        <v>21</v>
      </c>
    </row>
    <row r="79" spans="1:20" ht="147">
      <c r="A79" s="119"/>
      <c r="B79" s="125"/>
      <c r="C79" s="119"/>
      <c r="D79" s="118"/>
      <c r="E79" s="20" t="s">
        <v>312</v>
      </c>
      <c r="F79" s="20" t="s">
        <v>313</v>
      </c>
      <c r="G79" s="20" t="s">
        <v>314</v>
      </c>
      <c r="H79" s="47" t="s">
        <v>211</v>
      </c>
      <c r="I79" s="48" t="s">
        <v>34</v>
      </c>
      <c r="J79" s="47" t="s">
        <v>212</v>
      </c>
      <c r="K79" s="47" t="s">
        <v>252</v>
      </c>
      <c r="L79" s="48" t="s">
        <v>34</v>
      </c>
      <c r="M79" s="47" t="s">
        <v>213</v>
      </c>
      <c r="N79" s="107"/>
      <c r="O79" s="107"/>
      <c r="P79" s="107"/>
      <c r="Q79" s="113"/>
      <c r="R79" s="107"/>
      <c r="S79" s="107"/>
      <c r="T79" s="109"/>
    </row>
    <row r="80" spans="1:20" ht="220.5">
      <c r="A80" s="119"/>
      <c r="B80" s="125"/>
      <c r="C80" s="119"/>
      <c r="D80" s="118"/>
      <c r="E80" s="9"/>
      <c r="F80" s="9"/>
      <c r="G80" s="9"/>
      <c r="H80" s="47" t="s">
        <v>309</v>
      </c>
      <c r="I80" s="48" t="s">
        <v>34</v>
      </c>
      <c r="J80" s="47" t="s">
        <v>292</v>
      </c>
      <c r="K80" s="47" t="s">
        <v>250</v>
      </c>
      <c r="L80" s="48" t="s">
        <v>34</v>
      </c>
      <c r="M80" s="47" t="s">
        <v>251</v>
      </c>
      <c r="N80" s="107"/>
      <c r="O80" s="107"/>
      <c r="P80" s="107"/>
      <c r="Q80" s="113"/>
      <c r="R80" s="107"/>
      <c r="S80" s="107"/>
      <c r="T80" s="109"/>
    </row>
    <row r="81" spans="1:20" ht="138.75" customHeight="1">
      <c r="A81" s="121"/>
      <c r="B81" s="148"/>
      <c r="C81" s="121"/>
      <c r="D81" s="121"/>
      <c r="E81" s="9"/>
      <c r="F81" s="9"/>
      <c r="G81" s="9"/>
      <c r="H81" s="47" t="s">
        <v>326</v>
      </c>
      <c r="I81" s="88" t="s">
        <v>34</v>
      </c>
      <c r="J81" s="28" t="s">
        <v>327</v>
      </c>
      <c r="K81" s="47" t="s">
        <v>322</v>
      </c>
      <c r="L81" s="48" t="s">
        <v>34</v>
      </c>
      <c r="M81" s="47" t="s">
        <v>323</v>
      </c>
      <c r="N81" s="127"/>
      <c r="O81" s="127"/>
      <c r="P81" s="127"/>
      <c r="Q81" s="127"/>
      <c r="R81" s="127"/>
      <c r="S81" s="127"/>
      <c r="T81" s="84"/>
    </row>
    <row r="82" spans="1:20" ht="231">
      <c r="A82" s="121"/>
      <c r="B82" s="148"/>
      <c r="C82" s="121"/>
      <c r="D82" s="121"/>
      <c r="E82" s="9"/>
      <c r="F82" s="9"/>
      <c r="G82" s="9"/>
      <c r="H82" s="98" t="s">
        <v>361</v>
      </c>
      <c r="I82" s="99" t="s">
        <v>34</v>
      </c>
      <c r="J82" s="100" t="s">
        <v>362</v>
      </c>
      <c r="K82" s="47" t="s">
        <v>324</v>
      </c>
      <c r="L82" s="48" t="s">
        <v>34</v>
      </c>
      <c r="M82" s="47" t="s">
        <v>325</v>
      </c>
      <c r="N82" s="127"/>
      <c r="O82" s="127"/>
      <c r="P82" s="127"/>
      <c r="Q82" s="127"/>
      <c r="R82" s="127"/>
      <c r="S82" s="127"/>
      <c r="T82" s="84"/>
    </row>
    <row r="83" spans="1:20" ht="94.5">
      <c r="A83" s="122"/>
      <c r="B83" s="149"/>
      <c r="C83" s="122"/>
      <c r="D83" s="122"/>
      <c r="E83" s="9"/>
      <c r="F83" s="9"/>
      <c r="G83" s="9"/>
      <c r="H83" s="98" t="s">
        <v>363</v>
      </c>
      <c r="I83" s="99" t="s">
        <v>34</v>
      </c>
      <c r="J83" s="100" t="s">
        <v>340</v>
      </c>
      <c r="K83" s="47"/>
      <c r="L83" s="48"/>
      <c r="M83" s="47"/>
      <c r="N83" s="112"/>
      <c r="O83" s="112"/>
      <c r="P83" s="112"/>
      <c r="Q83" s="112"/>
      <c r="R83" s="112"/>
      <c r="S83" s="112"/>
      <c r="T83" s="95"/>
    </row>
    <row r="84" spans="1:20" ht="105">
      <c r="A84" s="16" t="s">
        <v>116</v>
      </c>
      <c r="B84" s="6" t="s">
        <v>94</v>
      </c>
      <c r="C84" s="7" t="s">
        <v>95</v>
      </c>
      <c r="D84" s="7" t="s">
        <v>21</v>
      </c>
      <c r="E84" s="6" t="s">
        <v>21</v>
      </c>
      <c r="F84" s="6" t="s">
        <v>21</v>
      </c>
      <c r="G84" s="6" t="s">
        <v>21</v>
      </c>
      <c r="H84" s="17" t="s">
        <v>21</v>
      </c>
      <c r="I84" s="17" t="s">
        <v>21</v>
      </c>
      <c r="J84" s="17" t="s">
        <v>21</v>
      </c>
      <c r="K84" s="17" t="s">
        <v>21</v>
      </c>
      <c r="L84" s="17" t="s">
        <v>21</v>
      </c>
      <c r="M84" s="17" t="s">
        <v>21</v>
      </c>
      <c r="N84" s="18">
        <f>SUM(N85)</f>
        <v>729.1</v>
      </c>
      <c r="O84" s="18">
        <f t="shared" ref="O84:S84" si="15">SUM(O85)</f>
        <v>659</v>
      </c>
      <c r="P84" s="18">
        <f t="shared" si="15"/>
        <v>40</v>
      </c>
      <c r="Q84" s="18">
        <f t="shared" si="15"/>
        <v>190</v>
      </c>
      <c r="R84" s="18">
        <f t="shared" si="15"/>
        <v>200</v>
      </c>
      <c r="S84" s="18">
        <f t="shared" si="15"/>
        <v>210</v>
      </c>
      <c r="T84" s="19" t="s">
        <v>21</v>
      </c>
    </row>
    <row r="85" spans="1:20" ht="90" customHeight="1">
      <c r="A85" s="115" t="s">
        <v>117</v>
      </c>
      <c r="B85" s="124" t="s">
        <v>94</v>
      </c>
      <c r="C85" s="115" t="s">
        <v>95</v>
      </c>
      <c r="D85" s="117" t="s">
        <v>149</v>
      </c>
      <c r="E85" s="20" t="s">
        <v>30</v>
      </c>
      <c r="F85" s="20" t="s">
        <v>97</v>
      </c>
      <c r="G85" s="20" t="s">
        <v>32</v>
      </c>
      <c r="H85" s="20" t="s">
        <v>178</v>
      </c>
      <c r="I85" s="20" t="s">
        <v>179</v>
      </c>
      <c r="J85" s="20" t="s">
        <v>180</v>
      </c>
      <c r="K85" s="20" t="s">
        <v>35</v>
      </c>
      <c r="L85" s="20" t="s">
        <v>34</v>
      </c>
      <c r="M85" s="20" t="s">
        <v>36</v>
      </c>
      <c r="N85" s="105">
        <v>729.1</v>
      </c>
      <c r="O85" s="105">
        <v>659</v>
      </c>
      <c r="P85" s="105">
        <v>40</v>
      </c>
      <c r="Q85" s="105">
        <v>190</v>
      </c>
      <c r="R85" s="105">
        <v>200</v>
      </c>
      <c r="S85" s="105">
        <v>210</v>
      </c>
      <c r="T85" s="103" t="s">
        <v>21</v>
      </c>
    </row>
    <row r="86" spans="1:20" ht="60.75" customHeight="1">
      <c r="A86" s="119"/>
      <c r="B86" s="125"/>
      <c r="C86" s="119"/>
      <c r="D86" s="118"/>
      <c r="E86" s="20" t="s">
        <v>175</v>
      </c>
      <c r="F86" s="20" t="s">
        <v>176</v>
      </c>
      <c r="G86" s="20" t="s">
        <v>177</v>
      </c>
      <c r="H86" s="20" t="s">
        <v>21</v>
      </c>
      <c r="I86" s="20" t="s">
        <v>21</v>
      </c>
      <c r="J86" s="20" t="s">
        <v>21</v>
      </c>
      <c r="K86" s="51"/>
      <c r="L86" s="20"/>
      <c r="M86" s="20"/>
      <c r="N86" s="107"/>
      <c r="O86" s="107"/>
      <c r="P86" s="107"/>
      <c r="Q86" s="113"/>
      <c r="R86" s="107"/>
      <c r="S86" s="107"/>
      <c r="T86" s="109"/>
    </row>
    <row r="87" spans="1:20" ht="21">
      <c r="A87" s="16" t="s">
        <v>118</v>
      </c>
      <c r="B87" s="6" t="s">
        <v>100</v>
      </c>
      <c r="C87" s="7" t="s">
        <v>101</v>
      </c>
      <c r="D87" s="7" t="s">
        <v>21</v>
      </c>
      <c r="E87" s="6" t="s">
        <v>21</v>
      </c>
      <c r="F87" s="6" t="s">
        <v>21</v>
      </c>
      <c r="G87" s="6" t="s">
        <v>21</v>
      </c>
      <c r="H87" s="17" t="s">
        <v>21</v>
      </c>
      <c r="I87" s="17" t="s">
        <v>21</v>
      </c>
      <c r="J87" s="17" t="s">
        <v>21</v>
      </c>
      <c r="K87" s="17" t="s">
        <v>21</v>
      </c>
      <c r="L87" s="17" t="s">
        <v>21</v>
      </c>
      <c r="M87" s="17" t="s">
        <v>21</v>
      </c>
      <c r="N87" s="18">
        <f>SUM(N88)</f>
        <v>6335.4</v>
      </c>
      <c r="O87" s="18">
        <f t="shared" ref="O87:S87" si="16">SUM(O88)</f>
        <v>5657.8</v>
      </c>
      <c r="P87" s="18">
        <f t="shared" si="16"/>
        <v>9902.4</v>
      </c>
      <c r="Q87" s="18">
        <f t="shared" si="16"/>
        <v>5116.8999999999996</v>
      </c>
      <c r="R87" s="18">
        <f t="shared" si="16"/>
        <v>5250</v>
      </c>
      <c r="S87" s="18">
        <f t="shared" si="16"/>
        <v>5390</v>
      </c>
      <c r="T87" s="19" t="s">
        <v>21</v>
      </c>
    </row>
    <row r="88" spans="1:20" ht="90" customHeight="1">
      <c r="A88" s="115" t="s">
        <v>121</v>
      </c>
      <c r="B88" s="124" t="s">
        <v>100</v>
      </c>
      <c r="C88" s="115" t="s">
        <v>101</v>
      </c>
      <c r="D88" s="117" t="s">
        <v>223</v>
      </c>
      <c r="E88" s="9" t="s">
        <v>30</v>
      </c>
      <c r="F88" s="9" t="s">
        <v>103</v>
      </c>
      <c r="G88" s="9" t="s">
        <v>32</v>
      </c>
      <c r="H88" s="9" t="s">
        <v>21</v>
      </c>
      <c r="I88" s="9" t="s">
        <v>21</v>
      </c>
      <c r="J88" s="9" t="s">
        <v>21</v>
      </c>
      <c r="K88" s="9" t="s">
        <v>35</v>
      </c>
      <c r="L88" s="9" t="s">
        <v>34</v>
      </c>
      <c r="M88" s="9" t="s">
        <v>36</v>
      </c>
      <c r="N88" s="105">
        <v>6335.4</v>
      </c>
      <c r="O88" s="105">
        <v>5657.8</v>
      </c>
      <c r="P88" s="105">
        <v>9902.4</v>
      </c>
      <c r="Q88" s="105">
        <f>5116.9</f>
        <v>5116.8999999999996</v>
      </c>
      <c r="R88" s="105">
        <v>5250</v>
      </c>
      <c r="S88" s="105">
        <v>5390</v>
      </c>
      <c r="T88" s="103" t="s">
        <v>21</v>
      </c>
    </row>
    <row r="89" spans="1:20" ht="215.25" customHeight="1">
      <c r="A89" s="119"/>
      <c r="B89" s="125"/>
      <c r="C89" s="119"/>
      <c r="D89" s="118"/>
      <c r="E89" s="9" t="s">
        <v>104</v>
      </c>
      <c r="F89" s="9" t="s">
        <v>181</v>
      </c>
      <c r="G89" s="9" t="s">
        <v>182</v>
      </c>
      <c r="H89" s="9" t="s">
        <v>21</v>
      </c>
      <c r="I89" s="9" t="s">
        <v>21</v>
      </c>
      <c r="J89" s="9" t="s">
        <v>21</v>
      </c>
      <c r="K89" s="57" t="s">
        <v>328</v>
      </c>
      <c r="L89" s="50" t="s">
        <v>34</v>
      </c>
      <c r="M89" s="28" t="s">
        <v>329</v>
      </c>
      <c r="N89" s="107"/>
      <c r="O89" s="107"/>
      <c r="P89" s="107"/>
      <c r="Q89" s="113"/>
      <c r="R89" s="107"/>
      <c r="S89" s="107"/>
      <c r="T89" s="109"/>
    </row>
    <row r="90" spans="1:20" ht="409.5">
      <c r="A90" s="16" t="s">
        <v>366</v>
      </c>
      <c r="B90" s="27" t="s">
        <v>224</v>
      </c>
      <c r="C90" s="7" t="s">
        <v>106</v>
      </c>
      <c r="D90" s="7" t="s">
        <v>21</v>
      </c>
      <c r="E90" s="6" t="s">
        <v>21</v>
      </c>
      <c r="F90" s="6" t="s">
        <v>21</v>
      </c>
      <c r="G90" s="6" t="s">
        <v>21</v>
      </c>
      <c r="H90" s="17" t="s">
        <v>21</v>
      </c>
      <c r="I90" s="17" t="s">
        <v>21</v>
      </c>
      <c r="J90" s="17" t="s">
        <v>21</v>
      </c>
      <c r="K90" s="17" t="s">
        <v>21</v>
      </c>
      <c r="L90" s="17" t="s">
        <v>21</v>
      </c>
      <c r="M90" s="17" t="s">
        <v>21</v>
      </c>
      <c r="N90" s="18">
        <f>SUM(N91)</f>
        <v>5188</v>
      </c>
      <c r="O90" s="18">
        <f t="shared" ref="O90:S90" si="17">SUM(O91)</f>
        <v>5088.5</v>
      </c>
      <c r="P90" s="18">
        <f t="shared" si="17"/>
        <v>5299.4</v>
      </c>
      <c r="Q90" s="18">
        <f t="shared" si="17"/>
        <v>6294.7</v>
      </c>
      <c r="R90" s="18">
        <f t="shared" si="17"/>
        <v>6740</v>
      </c>
      <c r="S90" s="18">
        <f t="shared" si="17"/>
        <v>6910</v>
      </c>
      <c r="T90" s="19" t="s">
        <v>21</v>
      </c>
    </row>
    <row r="91" spans="1:20" ht="362.25" customHeight="1">
      <c r="A91" s="101" t="s">
        <v>367</v>
      </c>
      <c r="B91" s="59" t="s">
        <v>224</v>
      </c>
      <c r="C91" s="81" t="s">
        <v>106</v>
      </c>
      <c r="D91" s="82" t="s">
        <v>223</v>
      </c>
      <c r="E91" s="9" t="s">
        <v>30</v>
      </c>
      <c r="F91" s="9" t="s">
        <v>108</v>
      </c>
      <c r="G91" s="9" t="s">
        <v>32</v>
      </c>
      <c r="H91" s="9" t="s">
        <v>21</v>
      </c>
      <c r="I91" s="9" t="s">
        <v>21</v>
      </c>
      <c r="J91" s="9" t="s">
        <v>21</v>
      </c>
      <c r="K91" s="9" t="s">
        <v>35</v>
      </c>
      <c r="L91" s="9" t="s">
        <v>34</v>
      </c>
      <c r="M91" s="9" t="s">
        <v>36</v>
      </c>
      <c r="N91" s="80">
        <f>1254.8+3933.2</f>
        <v>5188</v>
      </c>
      <c r="O91" s="80">
        <f>1155.3+3933.2</f>
        <v>5088.5</v>
      </c>
      <c r="P91" s="80">
        <v>5299.4</v>
      </c>
      <c r="Q91" s="80">
        <v>6294.7</v>
      </c>
      <c r="R91" s="80">
        <v>6740</v>
      </c>
      <c r="S91" s="80">
        <v>6910</v>
      </c>
      <c r="T91" s="83" t="s">
        <v>21</v>
      </c>
    </row>
    <row r="92" spans="1:20" ht="374.25" customHeight="1">
      <c r="A92" s="16" t="s">
        <v>127</v>
      </c>
      <c r="B92" s="27" t="s">
        <v>110</v>
      </c>
      <c r="C92" s="7" t="s">
        <v>111</v>
      </c>
      <c r="D92" s="7" t="s">
        <v>21</v>
      </c>
      <c r="E92" s="6" t="s">
        <v>21</v>
      </c>
      <c r="F92" s="6" t="s">
        <v>21</v>
      </c>
      <c r="G92" s="6" t="s">
        <v>21</v>
      </c>
      <c r="H92" s="17" t="s">
        <v>21</v>
      </c>
      <c r="I92" s="17" t="s">
        <v>21</v>
      </c>
      <c r="J92" s="17" t="s">
        <v>21</v>
      </c>
      <c r="K92" s="17" t="s">
        <v>21</v>
      </c>
      <c r="L92" s="17" t="s">
        <v>21</v>
      </c>
      <c r="M92" s="17" t="s">
        <v>21</v>
      </c>
      <c r="N92" s="18">
        <f>SUM(N93)</f>
        <v>2052.3000000000002</v>
      </c>
      <c r="O92" s="18">
        <f t="shared" ref="O92:S92" si="18">SUM(O93)</f>
        <v>1652.3</v>
      </c>
      <c r="P92" s="18">
        <f t="shared" si="18"/>
        <v>2875</v>
      </c>
      <c r="Q92" s="18">
        <f t="shared" si="18"/>
        <v>291.7</v>
      </c>
      <c r="R92" s="18">
        <f t="shared" si="18"/>
        <v>310</v>
      </c>
      <c r="S92" s="18">
        <f t="shared" si="18"/>
        <v>320</v>
      </c>
      <c r="T92" s="19" t="s">
        <v>21</v>
      </c>
    </row>
    <row r="93" spans="1:20" ht="63">
      <c r="A93" s="115" t="s">
        <v>128</v>
      </c>
      <c r="B93" s="126" t="s">
        <v>110</v>
      </c>
      <c r="C93" s="115" t="s">
        <v>111</v>
      </c>
      <c r="D93" s="117" t="s">
        <v>225</v>
      </c>
      <c r="E93" s="20" t="s">
        <v>30</v>
      </c>
      <c r="F93" s="20" t="s">
        <v>113</v>
      </c>
      <c r="G93" s="20" t="s">
        <v>32</v>
      </c>
      <c r="H93" s="9" t="s">
        <v>21</v>
      </c>
      <c r="I93" s="9" t="s">
        <v>21</v>
      </c>
      <c r="J93" s="9" t="s">
        <v>21</v>
      </c>
      <c r="K93" s="9" t="s">
        <v>35</v>
      </c>
      <c r="L93" s="9" t="s">
        <v>34</v>
      </c>
      <c r="M93" s="9" t="s">
        <v>36</v>
      </c>
      <c r="N93" s="105">
        <v>2052.3000000000002</v>
      </c>
      <c r="O93" s="105">
        <v>1652.3</v>
      </c>
      <c r="P93" s="105">
        <v>2875</v>
      </c>
      <c r="Q93" s="105">
        <f>291.7</f>
        <v>291.7</v>
      </c>
      <c r="R93" s="105">
        <v>310</v>
      </c>
      <c r="S93" s="105">
        <v>320</v>
      </c>
      <c r="T93" s="103" t="s">
        <v>21</v>
      </c>
    </row>
    <row r="94" spans="1:20" ht="90" customHeight="1">
      <c r="A94" s="119"/>
      <c r="B94" s="163"/>
      <c r="C94" s="119"/>
      <c r="D94" s="118"/>
      <c r="E94" s="20" t="s">
        <v>330</v>
      </c>
      <c r="F94" s="20" t="s">
        <v>331</v>
      </c>
      <c r="G94" s="20" t="s">
        <v>332</v>
      </c>
      <c r="H94" s="9" t="s">
        <v>21</v>
      </c>
      <c r="I94" s="9" t="s">
        <v>21</v>
      </c>
      <c r="J94" s="9" t="s">
        <v>21</v>
      </c>
      <c r="K94" s="10" t="s">
        <v>159</v>
      </c>
      <c r="L94" s="10" t="s">
        <v>189</v>
      </c>
      <c r="M94" s="10" t="s">
        <v>349</v>
      </c>
      <c r="N94" s="107"/>
      <c r="O94" s="107"/>
      <c r="P94" s="107"/>
      <c r="Q94" s="113"/>
      <c r="R94" s="107"/>
      <c r="S94" s="107"/>
      <c r="T94" s="109"/>
    </row>
    <row r="95" spans="1:20" ht="90" customHeight="1">
      <c r="A95" s="119"/>
      <c r="B95" s="163"/>
      <c r="C95" s="119"/>
      <c r="D95" s="118"/>
      <c r="E95" s="20" t="s">
        <v>114</v>
      </c>
      <c r="F95" s="20" t="s">
        <v>34</v>
      </c>
      <c r="G95" s="20" t="s">
        <v>115</v>
      </c>
      <c r="H95" s="9" t="s">
        <v>21</v>
      </c>
      <c r="I95" s="9" t="s">
        <v>21</v>
      </c>
      <c r="J95" s="9" t="s">
        <v>21</v>
      </c>
      <c r="K95" s="10" t="s">
        <v>271</v>
      </c>
      <c r="L95" s="10" t="s">
        <v>272</v>
      </c>
      <c r="M95" s="10" t="s">
        <v>307</v>
      </c>
      <c r="N95" s="107"/>
      <c r="O95" s="107"/>
      <c r="P95" s="107"/>
      <c r="Q95" s="113"/>
      <c r="R95" s="107"/>
      <c r="S95" s="107"/>
      <c r="T95" s="109"/>
    </row>
    <row r="96" spans="1:20" ht="21">
      <c r="A96" s="120"/>
      <c r="B96" s="147"/>
      <c r="C96" s="120"/>
      <c r="D96" s="120"/>
      <c r="E96" s="9"/>
      <c r="F96" s="9"/>
      <c r="G96" s="9"/>
      <c r="H96" s="9"/>
      <c r="I96" s="9"/>
      <c r="J96" s="9"/>
      <c r="K96" s="20" t="s">
        <v>279</v>
      </c>
      <c r="L96" s="20" t="s">
        <v>34</v>
      </c>
      <c r="M96" s="20" t="s">
        <v>203</v>
      </c>
      <c r="N96" s="113"/>
      <c r="O96" s="113"/>
      <c r="P96" s="113"/>
      <c r="Q96" s="113"/>
      <c r="R96" s="113"/>
      <c r="S96" s="113"/>
      <c r="T96" s="25"/>
    </row>
    <row r="97" spans="1:20" ht="21">
      <c r="A97" s="120"/>
      <c r="B97" s="147"/>
      <c r="C97" s="120"/>
      <c r="D97" s="120"/>
      <c r="E97" s="9"/>
      <c r="F97" s="9"/>
      <c r="G97" s="9"/>
      <c r="H97" s="9"/>
      <c r="I97" s="9"/>
      <c r="J97" s="9"/>
      <c r="K97" s="20" t="s">
        <v>293</v>
      </c>
      <c r="L97" s="20" t="s">
        <v>34</v>
      </c>
      <c r="M97" s="20" t="s">
        <v>269</v>
      </c>
      <c r="N97" s="113"/>
      <c r="O97" s="113"/>
      <c r="P97" s="113"/>
      <c r="Q97" s="113"/>
      <c r="R97" s="113"/>
      <c r="S97" s="113"/>
      <c r="T97" s="25"/>
    </row>
    <row r="98" spans="1:20" ht="90" hidden="1" customHeight="1">
      <c r="A98" s="16"/>
      <c r="B98" s="6"/>
      <c r="C98" s="7"/>
      <c r="D98" s="7" t="s">
        <v>21</v>
      </c>
      <c r="E98" s="6" t="s">
        <v>21</v>
      </c>
      <c r="F98" s="6" t="s">
        <v>21</v>
      </c>
      <c r="G98" s="6" t="s">
        <v>21</v>
      </c>
      <c r="H98" s="17" t="s">
        <v>21</v>
      </c>
      <c r="I98" s="17" t="s">
        <v>21</v>
      </c>
      <c r="J98" s="17" t="s">
        <v>21</v>
      </c>
      <c r="K98" s="17" t="s">
        <v>21</v>
      </c>
      <c r="L98" s="17" t="s">
        <v>21</v>
      </c>
      <c r="M98" s="17" t="s">
        <v>21</v>
      </c>
      <c r="N98" s="18">
        <f>SUM(N99)</f>
        <v>0</v>
      </c>
      <c r="O98" s="18">
        <f t="shared" ref="O98:S98" si="19">SUM(O99)</f>
        <v>0</v>
      </c>
      <c r="P98" s="18">
        <f t="shared" si="19"/>
        <v>0</v>
      </c>
      <c r="Q98" s="18">
        <f t="shared" si="19"/>
        <v>0</v>
      </c>
      <c r="R98" s="18">
        <f t="shared" si="19"/>
        <v>0</v>
      </c>
      <c r="S98" s="18">
        <f t="shared" si="19"/>
        <v>0</v>
      </c>
      <c r="T98" s="19" t="s">
        <v>21</v>
      </c>
    </row>
    <row r="99" spans="1:20" ht="55.5" hidden="1" customHeight="1">
      <c r="A99" s="115"/>
      <c r="B99" s="124"/>
      <c r="C99" s="115"/>
      <c r="D99" s="117"/>
      <c r="E99" s="9"/>
      <c r="F99" s="9"/>
      <c r="G99" s="9"/>
      <c r="H99" s="9"/>
      <c r="I99" s="9"/>
      <c r="J99" s="9"/>
      <c r="K99" s="9"/>
      <c r="L99" s="9"/>
      <c r="M99" s="9"/>
      <c r="N99" s="105"/>
      <c r="O99" s="105"/>
      <c r="P99" s="105"/>
      <c r="Q99" s="105"/>
      <c r="R99" s="105">
        <f>ROUND(Q99*101.7%,1)</f>
        <v>0</v>
      </c>
      <c r="S99" s="105">
        <f>ROUND(R99*102%,1)</f>
        <v>0</v>
      </c>
      <c r="T99" s="103" t="s">
        <v>21</v>
      </c>
    </row>
    <row r="100" spans="1:20" ht="58.5" hidden="1" customHeight="1">
      <c r="A100" s="123"/>
      <c r="B100" s="128"/>
      <c r="C100" s="123"/>
      <c r="D100" s="123"/>
      <c r="E100" s="9"/>
      <c r="F100" s="9"/>
      <c r="G100" s="9"/>
      <c r="H100" s="9"/>
      <c r="I100" s="9"/>
      <c r="J100" s="9"/>
      <c r="K100" s="47"/>
      <c r="L100" s="47"/>
      <c r="M100" s="47"/>
      <c r="N100" s="106"/>
      <c r="O100" s="106"/>
      <c r="P100" s="106"/>
      <c r="Q100" s="106"/>
      <c r="R100" s="106"/>
      <c r="S100" s="106"/>
      <c r="T100" s="104"/>
    </row>
    <row r="101" spans="1:20" ht="31.5">
      <c r="A101" s="16" t="s">
        <v>195</v>
      </c>
      <c r="B101" s="6" t="s">
        <v>119</v>
      </c>
      <c r="C101" s="7" t="s">
        <v>120</v>
      </c>
      <c r="D101" s="7" t="s">
        <v>21</v>
      </c>
      <c r="E101" s="6" t="s">
        <v>21</v>
      </c>
      <c r="F101" s="6" t="s">
        <v>21</v>
      </c>
      <c r="G101" s="6" t="s">
        <v>21</v>
      </c>
      <c r="H101" s="17" t="s">
        <v>21</v>
      </c>
      <c r="I101" s="17" t="s">
        <v>21</v>
      </c>
      <c r="J101" s="17" t="s">
        <v>21</v>
      </c>
      <c r="K101" s="17" t="s">
        <v>21</v>
      </c>
      <c r="L101" s="17" t="s">
        <v>21</v>
      </c>
      <c r="M101" s="17" t="s">
        <v>21</v>
      </c>
      <c r="N101" s="18">
        <f>SUM(N102)</f>
        <v>487</v>
      </c>
      <c r="O101" s="18">
        <f t="shared" ref="O101:S101" si="20">SUM(O102)</f>
        <v>487</v>
      </c>
      <c r="P101" s="18">
        <f t="shared" si="20"/>
        <v>423.7</v>
      </c>
      <c r="Q101" s="18">
        <f t="shared" si="20"/>
        <v>499.3</v>
      </c>
      <c r="R101" s="18">
        <f t="shared" si="20"/>
        <v>560</v>
      </c>
      <c r="S101" s="18">
        <f t="shared" si="20"/>
        <v>580</v>
      </c>
      <c r="T101" s="19" t="s">
        <v>21</v>
      </c>
    </row>
    <row r="102" spans="1:20" ht="63">
      <c r="A102" s="115" t="s">
        <v>196</v>
      </c>
      <c r="B102" s="124" t="s">
        <v>119</v>
      </c>
      <c r="C102" s="115" t="s">
        <v>120</v>
      </c>
      <c r="D102" s="117" t="s">
        <v>51</v>
      </c>
      <c r="E102" s="9" t="s">
        <v>30</v>
      </c>
      <c r="F102" s="9" t="s">
        <v>122</v>
      </c>
      <c r="G102" s="9" t="s">
        <v>32</v>
      </c>
      <c r="H102" s="9" t="s">
        <v>21</v>
      </c>
      <c r="I102" s="9" t="s">
        <v>21</v>
      </c>
      <c r="J102" s="9" t="s">
        <v>21</v>
      </c>
      <c r="K102" s="9" t="s">
        <v>35</v>
      </c>
      <c r="L102" s="9" t="s">
        <v>34</v>
      </c>
      <c r="M102" s="9" t="s">
        <v>36</v>
      </c>
      <c r="N102" s="105">
        <v>487</v>
      </c>
      <c r="O102" s="105">
        <v>487</v>
      </c>
      <c r="P102" s="105">
        <v>423.7</v>
      </c>
      <c r="Q102" s="105">
        <v>499.3</v>
      </c>
      <c r="R102" s="105">
        <v>560</v>
      </c>
      <c r="S102" s="105">
        <v>580</v>
      </c>
      <c r="T102" s="103" t="s">
        <v>21</v>
      </c>
    </row>
    <row r="103" spans="1:20" ht="90" customHeight="1">
      <c r="A103" s="119"/>
      <c r="B103" s="125"/>
      <c r="C103" s="119"/>
      <c r="D103" s="118"/>
      <c r="E103" s="9" t="s">
        <v>123</v>
      </c>
      <c r="F103" s="9" t="s">
        <v>183</v>
      </c>
      <c r="G103" s="9" t="s">
        <v>184</v>
      </c>
      <c r="H103" s="9" t="s">
        <v>21</v>
      </c>
      <c r="I103" s="9" t="s">
        <v>21</v>
      </c>
      <c r="J103" s="9" t="s">
        <v>21</v>
      </c>
      <c r="K103" s="10" t="s">
        <v>159</v>
      </c>
      <c r="L103" s="10" t="s">
        <v>189</v>
      </c>
      <c r="M103" s="10" t="s">
        <v>350</v>
      </c>
      <c r="N103" s="107"/>
      <c r="O103" s="107"/>
      <c r="P103" s="107"/>
      <c r="Q103" s="113"/>
      <c r="R103" s="107"/>
      <c r="S103" s="107"/>
      <c r="T103" s="109"/>
    </row>
    <row r="104" spans="1:20" ht="90" customHeight="1">
      <c r="A104" s="119"/>
      <c r="B104" s="125"/>
      <c r="C104" s="119"/>
      <c r="D104" s="118"/>
      <c r="E104" s="9"/>
      <c r="F104" s="9"/>
      <c r="G104" s="9"/>
      <c r="H104" s="9"/>
      <c r="I104" s="9"/>
      <c r="J104" s="9"/>
      <c r="K104" s="10" t="s">
        <v>271</v>
      </c>
      <c r="L104" s="10" t="s">
        <v>272</v>
      </c>
      <c r="M104" s="10" t="s">
        <v>307</v>
      </c>
      <c r="N104" s="107"/>
      <c r="O104" s="107"/>
      <c r="P104" s="107"/>
      <c r="Q104" s="113"/>
      <c r="R104" s="107"/>
      <c r="S104" s="107"/>
      <c r="T104" s="109"/>
    </row>
    <row r="105" spans="1:20" ht="21">
      <c r="A105" s="119"/>
      <c r="B105" s="125"/>
      <c r="C105" s="119"/>
      <c r="D105" s="118"/>
      <c r="E105" s="9" t="s">
        <v>21</v>
      </c>
      <c r="F105" s="9" t="s">
        <v>21</v>
      </c>
      <c r="G105" s="9" t="s">
        <v>21</v>
      </c>
      <c r="H105" s="9" t="s">
        <v>21</v>
      </c>
      <c r="I105" s="9" t="s">
        <v>21</v>
      </c>
      <c r="J105" s="9" t="s">
        <v>21</v>
      </c>
      <c r="K105" s="9" t="s">
        <v>294</v>
      </c>
      <c r="L105" s="9" t="s">
        <v>34</v>
      </c>
      <c r="M105" s="9" t="s">
        <v>203</v>
      </c>
      <c r="N105" s="107"/>
      <c r="O105" s="107"/>
      <c r="P105" s="107"/>
      <c r="Q105" s="113"/>
      <c r="R105" s="107"/>
      <c r="S105" s="107"/>
      <c r="T105" s="109"/>
    </row>
    <row r="106" spans="1:20" ht="21">
      <c r="A106" s="123"/>
      <c r="B106" s="128"/>
      <c r="C106" s="123"/>
      <c r="D106" s="123"/>
      <c r="E106" s="9"/>
      <c r="F106" s="9"/>
      <c r="G106" s="9"/>
      <c r="H106" s="9"/>
      <c r="I106" s="9"/>
      <c r="J106" s="9"/>
      <c r="K106" s="9" t="s">
        <v>295</v>
      </c>
      <c r="L106" s="9" t="s">
        <v>34</v>
      </c>
      <c r="M106" s="9" t="s">
        <v>269</v>
      </c>
      <c r="N106" s="106"/>
      <c r="O106" s="106"/>
      <c r="P106" s="106"/>
      <c r="Q106" s="106"/>
      <c r="R106" s="106"/>
      <c r="S106" s="106"/>
      <c r="T106" s="25"/>
    </row>
    <row r="107" spans="1:20" ht="94.5">
      <c r="A107" s="16" t="s">
        <v>234</v>
      </c>
      <c r="B107" s="6" t="s">
        <v>226</v>
      </c>
      <c r="C107" s="7" t="s">
        <v>227</v>
      </c>
      <c r="D107" s="8"/>
      <c r="E107" s="9"/>
      <c r="F107" s="9"/>
      <c r="G107" s="9"/>
      <c r="H107" s="9"/>
      <c r="I107" s="9"/>
      <c r="J107" s="9"/>
      <c r="K107" s="24"/>
      <c r="L107" s="9"/>
      <c r="M107" s="9"/>
      <c r="N107" s="18">
        <f>SUM(N108)</f>
        <v>160.1</v>
      </c>
      <c r="O107" s="18">
        <f t="shared" ref="O107:S107" si="21">SUM(O108)</f>
        <v>160.1</v>
      </c>
      <c r="P107" s="18">
        <f t="shared" si="21"/>
        <v>170.2</v>
      </c>
      <c r="Q107" s="18">
        <f t="shared" si="21"/>
        <v>171.7</v>
      </c>
      <c r="R107" s="18">
        <f t="shared" si="21"/>
        <v>171.7</v>
      </c>
      <c r="S107" s="18">
        <f t="shared" si="21"/>
        <v>171.7</v>
      </c>
      <c r="T107" s="29"/>
    </row>
    <row r="108" spans="1:20" ht="90" customHeight="1">
      <c r="A108" s="115" t="s">
        <v>235</v>
      </c>
      <c r="B108" s="160" t="s">
        <v>226</v>
      </c>
      <c r="C108" s="129" t="s">
        <v>227</v>
      </c>
      <c r="D108" s="117" t="s">
        <v>154</v>
      </c>
      <c r="E108" s="20" t="s">
        <v>30</v>
      </c>
      <c r="F108" s="20" t="s">
        <v>255</v>
      </c>
      <c r="G108" s="20" t="s">
        <v>32</v>
      </c>
      <c r="H108" s="9"/>
      <c r="I108" s="9"/>
      <c r="J108" s="9"/>
      <c r="K108" s="9" t="s">
        <v>35</v>
      </c>
      <c r="L108" s="9" t="s">
        <v>34</v>
      </c>
      <c r="M108" s="9" t="s">
        <v>36</v>
      </c>
      <c r="N108" s="105">
        <v>160.1</v>
      </c>
      <c r="O108" s="105">
        <v>160.1</v>
      </c>
      <c r="P108" s="105">
        <v>170.2</v>
      </c>
      <c r="Q108" s="132">
        <v>171.7</v>
      </c>
      <c r="R108" s="105">
        <v>171.7</v>
      </c>
      <c r="S108" s="105">
        <v>171.7</v>
      </c>
      <c r="T108" s="103"/>
    </row>
    <row r="109" spans="1:20" ht="90" customHeight="1">
      <c r="A109" s="120"/>
      <c r="B109" s="161"/>
      <c r="C109" s="130"/>
      <c r="D109" s="120"/>
      <c r="E109" s="9"/>
      <c r="F109" s="9"/>
      <c r="G109" s="9"/>
      <c r="H109" s="9"/>
      <c r="I109" s="9"/>
      <c r="J109" s="9"/>
      <c r="K109" s="10" t="s">
        <v>159</v>
      </c>
      <c r="L109" s="10" t="s">
        <v>189</v>
      </c>
      <c r="M109" s="10" t="s">
        <v>349</v>
      </c>
      <c r="N109" s="113"/>
      <c r="O109" s="113"/>
      <c r="P109" s="113"/>
      <c r="Q109" s="133"/>
      <c r="R109" s="113"/>
      <c r="S109" s="113"/>
      <c r="T109" s="114"/>
    </row>
    <row r="110" spans="1:20" ht="90" customHeight="1">
      <c r="A110" s="120"/>
      <c r="B110" s="161"/>
      <c r="C110" s="130"/>
      <c r="D110" s="120"/>
      <c r="E110" s="9"/>
      <c r="F110" s="9"/>
      <c r="G110" s="9"/>
      <c r="H110" s="9"/>
      <c r="I110" s="9"/>
      <c r="J110" s="9"/>
      <c r="K110" s="10" t="s">
        <v>271</v>
      </c>
      <c r="L110" s="10" t="s">
        <v>272</v>
      </c>
      <c r="M110" s="10" t="s">
        <v>307</v>
      </c>
      <c r="N110" s="113"/>
      <c r="O110" s="113"/>
      <c r="P110" s="113"/>
      <c r="Q110" s="133"/>
      <c r="R110" s="113"/>
      <c r="S110" s="113"/>
      <c r="T110" s="114"/>
    </row>
    <row r="111" spans="1:20" ht="21">
      <c r="A111" s="120"/>
      <c r="B111" s="161"/>
      <c r="C111" s="130"/>
      <c r="D111" s="120"/>
      <c r="E111" s="9"/>
      <c r="F111" s="9"/>
      <c r="G111" s="9"/>
      <c r="H111" s="9"/>
      <c r="I111" s="9"/>
      <c r="J111" s="9"/>
      <c r="K111" s="20" t="s">
        <v>218</v>
      </c>
      <c r="L111" s="20" t="s">
        <v>34</v>
      </c>
      <c r="M111" s="20" t="s">
        <v>203</v>
      </c>
      <c r="N111" s="113"/>
      <c r="O111" s="113"/>
      <c r="P111" s="113"/>
      <c r="Q111" s="133"/>
      <c r="R111" s="113"/>
      <c r="S111" s="113"/>
      <c r="T111" s="114"/>
    </row>
    <row r="112" spans="1:20" ht="21">
      <c r="A112" s="120"/>
      <c r="B112" s="161"/>
      <c r="C112" s="130"/>
      <c r="D112" s="120"/>
      <c r="E112" s="9"/>
      <c r="F112" s="9"/>
      <c r="G112" s="9"/>
      <c r="H112" s="9"/>
      <c r="I112" s="9"/>
      <c r="J112" s="9"/>
      <c r="K112" s="20" t="s">
        <v>296</v>
      </c>
      <c r="L112" s="20" t="s">
        <v>34</v>
      </c>
      <c r="M112" s="20" t="s">
        <v>269</v>
      </c>
      <c r="N112" s="113"/>
      <c r="O112" s="113"/>
      <c r="P112" s="113"/>
      <c r="Q112" s="133"/>
      <c r="R112" s="113"/>
      <c r="S112" s="113"/>
      <c r="T112" s="114"/>
    </row>
    <row r="113" spans="1:20" ht="63">
      <c r="A113" s="16" t="s">
        <v>236</v>
      </c>
      <c r="B113" s="6" t="s">
        <v>124</v>
      </c>
      <c r="C113" s="7" t="s">
        <v>125</v>
      </c>
      <c r="D113" s="7" t="s">
        <v>21</v>
      </c>
      <c r="E113" s="6" t="s">
        <v>21</v>
      </c>
      <c r="F113" s="6" t="s">
        <v>21</v>
      </c>
      <c r="G113" s="6" t="s">
        <v>21</v>
      </c>
      <c r="H113" s="17" t="s">
        <v>21</v>
      </c>
      <c r="I113" s="17" t="s">
        <v>21</v>
      </c>
      <c r="J113" s="17" t="s">
        <v>21</v>
      </c>
      <c r="K113" s="17" t="s">
        <v>21</v>
      </c>
      <c r="L113" s="17" t="s">
        <v>21</v>
      </c>
      <c r="M113" s="17" t="s">
        <v>21</v>
      </c>
      <c r="N113" s="18">
        <f>SUM(N114)</f>
        <v>64.900000000000006</v>
      </c>
      <c r="O113" s="18">
        <f t="shared" ref="O113:S113" si="22">SUM(O114)</f>
        <v>64.900000000000006</v>
      </c>
      <c r="P113" s="18">
        <f t="shared" si="22"/>
        <v>157</v>
      </c>
      <c r="Q113" s="18">
        <f t="shared" si="22"/>
        <v>340.8</v>
      </c>
      <c r="R113" s="18">
        <f t="shared" si="22"/>
        <v>500</v>
      </c>
      <c r="S113" s="18">
        <f t="shared" si="22"/>
        <v>510</v>
      </c>
      <c r="T113" s="19" t="s">
        <v>21</v>
      </c>
    </row>
    <row r="114" spans="1:20" ht="203.25" customHeight="1">
      <c r="A114" s="115" t="s">
        <v>237</v>
      </c>
      <c r="B114" s="124" t="s">
        <v>124</v>
      </c>
      <c r="C114" s="115" t="s">
        <v>125</v>
      </c>
      <c r="D114" s="117" t="s">
        <v>51</v>
      </c>
      <c r="E114" s="20" t="s">
        <v>30</v>
      </c>
      <c r="F114" s="20" t="s">
        <v>126</v>
      </c>
      <c r="G114" s="20" t="s">
        <v>32</v>
      </c>
      <c r="H114" s="21" t="s">
        <v>71</v>
      </c>
      <c r="I114" s="20" t="s">
        <v>34</v>
      </c>
      <c r="J114" s="20" t="s">
        <v>72</v>
      </c>
      <c r="K114" s="20" t="s">
        <v>35</v>
      </c>
      <c r="L114" s="20" t="s">
        <v>34</v>
      </c>
      <c r="M114" s="20" t="s">
        <v>36</v>
      </c>
      <c r="N114" s="105">
        <v>64.900000000000006</v>
      </c>
      <c r="O114" s="105">
        <v>64.900000000000006</v>
      </c>
      <c r="P114" s="105">
        <v>157</v>
      </c>
      <c r="Q114" s="105">
        <v>340.8</v>
      </c>
      <c r="R114" s="105">
        <v>500</v>
      </c>
      <c r="S114" s="105">
        <v>510</v>
      </c>
      <c r="T114" s="103" t="s">
        <v>21</v>
      </c>
    </row>
    <row r="115" spans="1:20" ht="160.5" customHeight="1">
      <c r="A115" s="123"/>
      <c r="B115" s="128"/>
      <c r="C115" s="123"/>
      <c r="D115" s="123"/>
      <c r="E115" s="20"/>
      <c r="F115" s="20"/>
      <c r="G115" s="20"/>
      <c r="H115" s="21" t="s">
        <v>297</v>
      </c>
      <c r="I115" s="20" t="s">
        <v>34</v>
      </c>
      <c r="J115" s="20" t="s">
        <v>298</v>
      </c>
      <c r="K115" s="20"/>
      <c r="L115" s="20"/>
      <c r="M115" s="20"/>
      <c r="N115" s="106"/>
      <c r="O115" s="106"/>
      <c r="P115" s="106"/>
      <c r="Q115" s="106"/>
      <c r="R115" s="106"/>
      <c r="S115" s="106"/>
      <c r="T115" s="104"/>
    </row>
    <row r="116" spans="1:20" ht="63">
      <c r="A116" s="16" t="s">
        <v>371</v>
      </c>
      <c r="B116" s="6" t="s">
        <v>228</v>
      </c>
      <c r="C116" s="7" t="s">
        <v>229</v>
      </c>
      <c r="D116" s="8"/>
      <c r="E116" s="9"/>
      <c r="F116" s="9"/>
      <c r="G116" s="9"/>
      <c r="H116" s="9"/>
      <c r="I116" s="9"/>
      <c r="J116" s="9"/>
      <c r="K116" s="24"/>
      <c r="L116" s="9"/>
      <c r="M116" s="9"/>
      <c r="N116" s="18">
        <f>SUM(N117)</f>
        <v>18</v>
      </c>
      <c r="O116" s="18">
        <f t="shared" ref="O116:S116" si="23">SUM(O117)</f>
        <v>18</v>
      </c>
      <c r="P116" s="18">
        <f t="shared" si="23"/>
        <v>872.7</v>
      </c>
      <c r="Q116" s="18">
        <f t="shared" si="23"/>
        <v>23.8</v>
      </c>
      <c r="R116" s="18">
        <f t="shared" si="23"/>
        <v>20.8</v>
      </c>
      <c r="S116" s="18">
        <f t="shared" si="23"/>
        <v>20.8</v>
      </c>
      <c r="T116" s="29"/>
    </row>
    <row r="117" spans="1:20" ht="63">
      <c r="A117" s="115" t="s">
        <v>372</v>
      </c>
      <c r="B117" s="160" t="s">
        <v>228</v>
      </c>
      <c r="C117" s="129" t="s">
        <v>229</v>
      </c>
      <c r="D117" s="117" t="s">
        <v>377</v>
      </c>
      <c r="E117" s="20" t="s">
        <v>30</v>
      </c>
      <c r="F117" s="20" t="s">
        <v>305</v>
      </c>
      <c r="G117" s="20" t="s">
        <v>32</v>
      </c>
      <c r="H117" s="9"/>
      <c r="I117" s="9"/>
      <c r="J117" s="9"/>
      <c r="K117" s="9" t="s">
        <v>35</v>
      </c>
      <c r="L117" s="9" t="s">
        <v>34</v>
      </c>
      <c r="M117" s="9" t="s">
        <v>36</v>
      </c>
      <c r="N117" s="105">
        <v>18</v>
      </c>
      <c r="O117" s="105">
        <v>18</v>
      </c>
      <c r="P117" s="134">
        <v>872.7</v>
      </c>
      <c r="Q117" s="132">
        <f>20.8+3</f>
        <v>23.8</v>
      </c>
      <c r="R117" s="105">
        <v>20.8</v>
      </c>
      <c r="S117" s="105">
        <v>20.8</v>
      </c>
      <c r="T117" s="25"/>
    </row>
    <row r="118" spans="1:20" ht="90" customHeight="1">
      <c r="A118" s="120"/>
      <c r="B118" s="161"/>
      <c r="C118" s="130"/>
      <c r="D118" s="120"/>
      <c r="E118" s="9" t="s">
        <v>302</v>
      </c>
      <c r="F118" s="9" t="s">
        <v>303</v>
      </c>
      <c r="G118" s="9" t="s">
        <v>304</v>
      </c>
      <c r="H118" s="9"/>
      <c r="I118" s="9"/>
      <c r="J118" s="9"/>
      <c r="K118" s="10" t="s">
        <v>159</v>
      </c>
      <c r="L118" s="10" t="s">
        <v>189</v>
      </c>
      <c r="M118" s="10" t="s">
        <v>160</v>
      </c>
      <c r="N118" s="113"/>
      <c r="O118" s="113"/>
      <c r="P118" s="135"/>
      <c r="Q118" s="133"/>
      <c r="R118" s="113"/>
      <c r="S118" s="113"/>
      <c r="T118" s="25"/>
    </row>
    <row r="119" spans="1:20" ht="21">
      <c r="A119" s="120"/>
      <c r="B119" s="161"/>
      <c r="C119" s="130"/>
      <c r="D119" s="120"/>
      <c r="E119" s="9"/>
      <c r="F119" s="9"/>
      <c r="G119" s="9"/>
      <c r="H119" s="9"/>
      <c r="I119" s="9"/>
      <c r="J119" s="9"/>
      <c r="K119" s="9" t="s">
        <v>299</v>
      </c>
      <c r="L119" s="9" t="s">
        <v>34</v>
      </c>
      <c r="M119" s="9" t="s">
        <v>203</v>
      </c>
      <c r="N119" s="113"/>
      <c r="O119" s="113"/>
      <c r="P119" s="135"/>
      <c r="Q119" s="133"/>
      <c r="R119" s="113"/>
      <c r="S119" s="113"/>
      <c r="T119" s="25"/>
    </row>
    <row r="120" spans="1:20" ht="21">
      <c r="A120" s="120"/>
      <c r="B120" s="161"/>
      <c r="C120" s="130"/>
      <c r="D120" s="120"/>
      <c r="E120" s="9"/>
      <c r="F120" s="9"/>
      <c r="G120" s="9"/>
      <c r="H120" s="9"/>
      <c r="I120" s="9"/>
      <c r="J120" s="9"/>
      <c r="K120" s="9" t="s">
        <v>300</v>
      </c>
      <c r="L120" s="9" t="s">
        <v>34</v>
      </c>
      <c r="M120" s="9" t="s">
        <v>269</v>
      </c>
      <c r="N120" s="113"/>
      <c r="O120" s="113"/>
      <c r="P120" s="135"/>
      <c r="Q120" s="133"/>
      <c r="R120" s="113"/>
      <c r="S120" s="113"/>
      <c r="T120" s="25"/>
    </row>
    <row r="121" spans="1:20" ht="90" customHeight="1">
      <c r="A121" s="120"/>
      <c r="B121" s="161"/>
      <c r="C121" s="130"/>
      <c r="D121" s="120"/>
      <c r="E121" s="9"/>
      <c r="F121" s="9"/>
      <c r="G121" s="9"/>
      <c r="H121" s="9"/>
      <c r="I121" s="9"/>
      <c r="J121" s="9"/>
      <c r="K121" s="60" t="s">
        <v>301</v>
      </c>
      <c r="L121" s="60" t="s">
        <v>34</v>
      </c>
      <c r="N121" s="113"/>
      <c r="O121" s="113"/>
      <c r="P121" s="135"/>
      <c r="Q121" s="133"/>
      <c r="R121" s="113"/>
      <c r="S121" s="113"/>
      <c r="T121" s="25"/>
    </row>
    <row r="122" spans="1:20" ht="90" customHeight="1">
      <c r="A122" s="122"/>
      <c r="B122" s="149"/>
      <c r="C122" s="122"/>
      <c r="D122" s="122"/>
      <c r="E122" s="64"/>
      <c r="F122" s="9"/>
      <c r="G122" s="9"/>
      <c r="H122" s="9"/>
      <c r="I122" s="9"/>
      <c r="J122" s="9"/>
      <c r="K122" s="10" t="s">
        <v>271</v>
      </c>
      <c r="L122" s="10" t="s">
        <v>272</v>
      </c>
      <c r="M122" s="10" t="s">
        <v>307</v>
      </c>
      <c r="N122" s="112"/>
      <c r="O122" s="112"/>
      <c r="P122" s="136"/>
      <c r="Q122" s="112"/>
      <c r="R122" s="112"/>
      <c r="S122" s="112"/>
      <c r="T122" s="91"/>
    </row>
    <row r="123" spans="1:20" ht="180" customHeight="1">
      <c r="A123" s="61" t="s">
        <v>373</v>
      </c>
      <c r="B123" s="62" t="s">
        <v>197</v>
      </c>
      <c r="C123" s="61" t="s">
        <v>198</v>
      </c>
      <c r="D123" s="63"/>
      <c r="E123" s="64"/>
      <c r="F123" s="9"/>
      <c r="G123" s="9"/>
      <c r="H123" s="9"/>
      <c r="I123" s="9"/>
      <c r="J123" s="9"/>
      <c r="K123" s="9"/>
      <c r="L123" s="9"/>
      <c r="M123" s="9"/>
      <c r="N123" s="18">
        <f>SUM(N124)</f>
        <v>150</v>
      </c>
      <c r="O123" s="18">
        <f t="shared" ref="O123:S123" si="24">SUM(O124)</f>
        <v>0</v>
      </c>
      <c r="P123" s="18">
        <f t="shared" si="24"/>
        <v>152.80000000000001</v>
      </c>
      <c r="Q123" s="18">
        <f t="shared" si="24"/>
        <v>0</v>
      </c>
      <c r="R123" s="18">
        <f t="shared" si="24"/>
        <v>0</v>
      </c>
      <c r="S123" s="18">
        <f t="shared" si="24"/>
        <v>0</v>
      </c>
      <c r="T123" s="29"/>
    </row>
    <row r="124" spans="1:20" ht="107.25" customHeight="1">
      <c r="A124" s="115" t="s">
        <v>374</v>
      </c>
      <c r="B124" s="162" t="s">
        <v>197</v>
      </c>
      <c r="C124" s="115" t="s">
        <v>198</v>
      </c>
      <c r="D124" s="117" t="s">
        <v>333</v>
      </c>
      <c r="E124" s="20" t="s">
        <v>30</v>
      </c>
      <c r="F124" s="20" t="s">
        <v>199</v>
      </c>
      <c r="G124" s="20" t="s">
        <v>32</v>
      </c>
      <c r="H124" s="20"/>
      <c r="I124" s="20"/>
      <c r="J124" s="20"/>
      <c r="K124" s="24" t="s">
        <v>214</v>
      </c>
      <c r="L124" s="9" t="s">
        <v>34</v>
      </c>
      <c r="M124" s="9" t="s">
        <v>215</v>
      </c>
      <c r="N124" s="105">
        <v>150</v>
      </c>
      <c r="O124" s="105">
        <f t="shared" ref="O124" si="25">SUM(O125)</f>
        <v>0</v>
      </c>
      <c r="P124" s="105">
        <v>152.80000000000001</v>
      </c>
      <c r="Q124" s="105"/>
      <c r="R124" s="105"/>
      <c r="S124" s="105"/>
      <c r="T124" s="103"/>
    </row>
    <row r="125" spans="1:20" ht="119.25" customHeight="1">
      <c r="A125" s="119"/>
      <c r="B125" s="147"/>
      <c r="C125" s="119"/>
      <c r="D125" s="118"/>
      <c r="E125" s="20" t="s">
        <v>200</v>
      </c>
      <c r="F125" s="20" t="s">
        <v>201</v>
      </c>
      <c r="G125" s="20" t="s">
        <v>202</v>
      </c>
      <c r="H125" s="20"/>
      <c r="I125" s="20"/>
      <c r="J125" s="20"/>
      <c r="K125" s="20" t="s">
        <v>35</v>
      </c>
      <c r="L125" s="20" t="s">
        <v>34</v>
      </c>
      <c r="M125" s="20" t="s">
        <v>36</v>
      </c>
      <c r="N125" s="159"/>
      <c r="O125" s="159"/>
      <c r="P125" s="159"/>
      <c r="Q125" s="113"/>
      <c r="R125" s="107"/>
      <c r="S125" s="107"/>
      <c r="T125" s="109"/>
    </row>
    <row r="126" spans="1:20" ht="12.75">
      <c r="A126" s="16" t="s">
        <v>129</v>
      </c>
      <c r="B126" s="6" t="s">
        <v>21</v>
      </c>
      <c r="C126" s="7" t="s">
        <v>134</v>
      </c>
      <c r="D126" s="7" t="s">
        <v>21</v>
      </c>
      <c r="E126" s="6" t="s">
        <v>21</v>
      </c>
      <c r="F126" s="6" t="s">
        <v>21</v>
      </c>
      <c r="G126" s="6" t="s">
        <v>21</v>
      </c>
      <c r="H126" s="17" t="s">
        <v>21</v>
      </c>
      <c r="I126" s="17" t="s">
        <v>21</v>
      </c>
      <c r="J126" s="17" t="s">
        <v>21</v>
      </c>
      <c r="K126" s="17" t="s">
        <v>21</v>
      </c>
      <c r="L126" s="17" t="s">
        <v>21</v>
      </c>
      <c r="M126" s="17" t="s">
        <v>21</v>
      </c>
      <c r="N126" s="18">
        <f t="shared" ref="N126:S126" si="26">SUM(N127+N130)</f>
        <v>201</v>
      </c>
      <c r="O126" s="18">
        <f t="shared" si="26"/>
        <v>201</v>
      </c>
      <c r="P126" s="18">
        <f t="shared" si="26"/>
        <v>200.7</v>
      </c>
      <c r="Q126" s="18">
        <f t="shared" si="26"/>
        <v>201.3</v>
      </c>
      <c r="R126" s="18">
        <f t="shared" si="26"/>
        <v>201.3</v>
      </c>
      <c r="S126" s="18">
        <f t="shared" si="26"/>
        <v>201.3</v>
      </c>
      <c r="T126" s="19" t="s">
        <v>21</v>
      </c>
    </row>
    <row r="127" spans="1:20" ht="42">
      <c r="A127" s="16" t="s">
        <v>130</v>
      </c>
      <c r="B127" s="6" t="s">
        <v>27</v>
      </c>
      <c r="C127" s="7" t="s">
        <v>136</v>
      </c>
      <c r="D127" s="7" t="s">
        <v>21</v>
      </c>
      <c r="E127" s="6" t="s">
        <v>21</v>
      </c>
      <c r="F127" s="6" t="s">
        <v>21</v>
      </c>
      <c r="G127" s="6" t="s">
        <v>21</v>
      </c>
      <c r="H127" s="17" t="s">
        <v>21</v>
      </c>
      <c r="I127" s="17" t="s">
        <v>21</v>
      </c>
      <c r="J127" s="17" t="s">
        <v>21</v>
      </c>
      <c r="K127" s="17" t="s">
        <v>21</v>
      </c>
      <c r="L127" s="17" t="s">
        <v>21</v>
      </c>
      <c r="M127" s="17" t="s">
        <v>21</v>
      </c>
      <c r="N127" s="18">
        <f>SUM(N128)</f>
        <v>200</v>
      </c>
      <c r="O127" s="18">
        <f t="shared" ref="O127:S127" si="27">SUM(O128)</f>
        <v>200</v>
      </c>
      <c r="P127" s="18">
        <f t="shared" si="27"/>
        <v>199.7</v>
      </c>
      <c r="Q127" s="18">
        <f t="shared" si="27"/>
        <v>200.3</v>
      </c>
      <c r="R127" s="18">
        <f t="shared" si="27"/>
        <v>200.3</v>
      </c>
      <c r="S127" s="18">
        <f t="shared" si="27"/>
        <v>200.3</v>
      </c>
      <c r="T127" s="19" t="s">
        <v>21</v>
      </c>
    </row>
    <row r="128" spans="1:20" ht="126">
      <c r="A128" s="115" t="s">
        <v>131</v>
      </c>
      <c r="B128" s="124" t="s">
        <v>27</v>
      </c>
      <c r="C128" s="115" t="s">
        <v>136</v>
      </c>
      <c r="D128" s="117" t="s">
        <v>138</v>
      </c>
      <c r="E128" s="20" t="s">
        <v>30</v>
      </c>
      <c r="F128" s="20" t="s">
        <v>69</v>
      </c>
      <c r="G128" s="20" t="s">
        <v>32</v>
      </c>
      <c r="H128" s="20" t="s">
        <v>139</v>
      </c>
      <c r="I128" s="20" t="s">
        <v>34</v>
      </c>
      <c r="J128" s="20" t="s">
        <v>188</v>
      </c>
      <c r="K128" s="20" t="s">
        <v>35</v>
      </c>
      <c r="L128" s="20" t="s">
        <v>34</v>
      </c>
      <c r="M128" s="20" t="s">
        <v>36</v>
      </c>
      <c r="N128" s="105">
        <v>200</v>
      </c>
      <c r="O128" s="105">
        <v>200</v>
      </c>
      <c r="P128" s="105">
        <v>199.7</v>
      </c>
      <c r="Q128" s="105">
        <v>200.3</v>
      </c>
      <c r="R128" s="105">
        <v>200.3</v>
      </c>
      <c r="S128" s="105">
        <v>200.3</v>
      </c>
      <c r="T128" s="103" t="s">
        <v>21</v>
      </c>
    </row>
    <row r="129" spans="1:20" ht="115.5">
      <c r="A129" s="119"/>
      <c r="B129" s="125"/>
      <c r="C129" s="119"/>
      <c r="D129" s="118"/>
      <c r="E129" s="20" t="s">
        <v>185</v>
      </c>
      <c r="F129" s="20" t="s">
        <v>186</v>
      </c>
      <c r="G129" s="20" t="s">
        <v>187</v>
      </c>
      <c r="H129" s="20"/>
      <c r="I129" s="20"/>
      <c r="J129" s="20"/>
      <c r="K129" s="23"/>
      <c r="L129" s="23"/>
      <c r="M129" s="23"/>
      <c r="N129" s="107"/>
      <c r="O129" s="107"/>
      <c r="P129" s="107"/>
      <c r="Q129" s="113"/>
      <c r="R129" s="107"/>
      <c r="S129" s="107"/>
      <c r="T129" s="109"/>
    </row>
    <row r="130" spans="1:20" ht="60" customHeight="1">
      <c r="A130" s="16" t="s">
        <v>233</v>
      </c>
      <c r="B130" s="78" t="s">
        <v>230</v>
      </c>
      <c r="C130" s="7" t="s">
        <v>231</v>
      </c>
      <c r="D130" s="8"/>
      <c r="E130" s="65"/>
      <c r="F130" s="9"/>
      <c r="G130" s="9"/>
      <c r="H130" s="9"/>
      <c r="I130" s="50"/>
      <c r="J130" s="9"/>
      <c r="K130" s="24"/>
      <c r="L130" s="9"/>
      <c r="M130" s="9"/>
      <c r="N130" s="18">
        <f>SUM(N131)</f>
        <v>1</v>
      </c>
      <c r="O130" s="18">
        <f t="shared" ref="O130:S130" si="28">SUM(O131)</f>
        <v>1</v>
      </c>
      <c r="P130" s="18">
        <f t="shared" si="28"/>
        <v>1</v>
      </c>
      <c r="Q130" s="18">
        <f t="shared" si="28"/>
        <v>1</v>
      </c>
      <c r="R130" s="18">
        <f t="shared" si="28"/>
        <v>1</v>
      </c>
      <c r="S130" s="18">
        <f t="shared" si="28"/>
        <v>1</v>
      </c>
      <c r="T130" s="29"/>
    </row>
    <row r="131" spans="1:20" ht="149.25" customHeight="1">
      <c r="A131" s="42" t="s">
        <v>132</v>
      </c>
      <c r="B131" s="43" t="s">
        <v>230</v>
      </c>
      <c r="C131" s="42" t="s">
        <v>231</v>
      </c>
      <c r="D131" s="44" t="s">
        <v>153</v>
      </c>
      <c r="E131" s="9" t="s">
        <v>30</v>
      </c>
      <c r="F131" s="9" t="s">
        <v>69</v>
      </c>
      <c r="G131" s="9" t="s">
        <v>32</v>
      </c>
      <c r="H131" s="9" t="s">
        <v>253</v>
      </c>
      <c r="I131" s="9" t="s">
        <v>34</v>
      </c>
      <c r="J131" s="9" t="s">
        <v>254</v>
      </c>
      <c r="K131" s="20" t="s">
        <v>35</v>
      </c>
      <c r="L131" s="20" t="s">
        <v>34</v>
      </c>
      <c r="M131" s="20" t="s">
        <v>36</v>
      </c>
      <c r="N131" s="52">
        <v>1</v>
      </c>
      <c r="O131" s="52">
        <v>1</v>
      </c>
      <c r="P131" s="52">
        <v>1</v>
      </c>
      <c r="Q131" s="66">
        <v>1</v>
      </c>
      <c r="R131" s="52">
        <f>ROUND(Q131*101.7%,1)</f>
        <v>1</v>
      </c>
      <c r="S131" s="52">
        <f>ROUND(R131*102%,1)</f>
        <v>1</v>
      </c>
      <c r="T131" s="25"/>
    </row>
    <row r="132" spans="1:20" ht="12.75">
      <c r="A132" s="16" t="s">
        <v>133</v>
      </c>
      <c r="B132" s="6" t="s">
        <v>21</v>
      </c>
      <c r="C132" s="7" t="s">
        <v>140</v>
      </c>
      <c r="D132" s="7" t="s">
        <v>21</v>
      </c>
      <c r="E132" s="6" t="s">
        <v>21</v>
      </c>
      <c r="F132" s="6" t="s">
        <v>21</v>
      </c>
      <c r="G132" s="6" t="s">
        <v>21</v>
      </c>
      <c r="H132" s="17" t="s">
        <v>21</v>
      </c>
      <c r="I132" s="17" t="s">
        <v>21</v>
      </c>
      <c r="J132" s="17" t="s">
        <v>21</v>
      </c>
      <c r="K132" s="17" t="s">
        <v>21</v>
      </c>
      <c r="L132" s="17" t="s">
        <v>21</v>
      </c>
      <c r="M132" s="17" t="s">
        <v>21</v>
      </c>
      <c r="N132" s="18">
        <f>SUM(N133)</f>
        <v>30</v>
      </c>
      <c r="O132" s="18">
        <f t="shared" ref="O132:S132" si="29">SUM(O133)</f>
        <v>30</v>
      </c>
      <c r="P132" s="18">
        <f t="shared" si="29"/>
        <v>0</v>
      </c>
      <c r="Q132" s="18">
        <f t="shared" si="29"/>
        <v>0</v>
      </c>
      <c r="R132" s="18">
        <f t="shared" si="29"/>
        <v>0</v>
      </c>
      <c r="S132" s="18">
        <f t="shared" si="29"/>
        <v>0</v>
      </c>
      <c r="T132" s="19" t="s">
        <v>21</v>
      </c>
    </row>
    <row r="133" spans="1:20" ht="42">
      <c r="A133" s="55" t="s">
        <v>135</v>
      </c>
      <c r="B133" s="6" t="s">
        <v>141</v>
      </c>
      <c r="C133" s="7" t="s">
        <v>142</v>
      </c>
      <c r="D133" s="7" t="s">
        <v>21</v>
      </c>
      <c r="E133" s="6" t="s">
        <v>21</v>
      </c>
      <c r="F133" s="6" t="s">
        <v>21</v>
      </c>
      <c r="G133" s="6" t="s">
        <v>21</v>
      </c>
      <c r="H133" s="17" t="s">
        <v>21</v>
      </c>
      <c r="I133" s="17" t="s">
        <v>21</v>
      </c>
      <c r="J133" s="17" t="s">
        <v>21</v>
      </c>
      <c r="K133" s="17" t="s">
        <v>21</v>
      </c>
      <c r="L133" s="17" t="s">
        <v>21</v>
      </c>
      <c r="M133" s="17" t="s">
        <v>21</v>
      </c>
      <c r="N133" s="18">
        <f>SUM(N134)</f>
        <v>30</v>
      </c>
      <c r="O133" s="18">
        <f t="shared" ref="O133:S133" si="30">SUM(O134)</f>
        <v>30</v>
      </c>
      <c r="P133" s="18">
        <f t="shared" si="30"/>
        <v>0</v>
      </c>
      <c r="Q133" s="18">
        <f t="shared" si="30"/>
        <v>0</v>
      </c>
      <c r="R133" s="18">
        <f t="shared" si="30"/>
        <v>0</v>
      </c>
      <c r="S133" s="18">
        <f t="shared" si="30"/>
        <v>0</v>
      </c>
      <c r="T133" s="19" t="s">
        <v>21</v>
      </c>
    </row>
    <row r="134" spans="1:20" ht="63">
      <c r="A134" s="155" t="s">
        <v>137</v>
      </c>
      <c r="B134" s="156" t="s">
        <v>141</v>
      </c>
      <c r="C134" s="155" t="s">
        <v>142</v>
      </c>
      <c r="D134" s="157" t="s">
        <v>268</v>
      </c>
      <c r="E134" s="9" t="s">
        <v>30</v>
      </c>
      <c r="F134" s="9" t="s">
        <v>143</v>
      </c>
      <c r="G134" s="9" t="s">
        <v>32</v>
      </c>
      <c r="H134" s="9" t="s">
        <v>21</v>
      </c>
      <c r="I134" s="9" t="s">
        <v>21</v>
      </c>
      <c r="J134" s="9" t="s">
        <v>21</v>
      </c>
      <c r="K134" s="20" t="s">
        <v>35</v>
      </c>
      <c r="L134" s="20" t="s">
        <v>34</v>
      </c>
      <c r="M134" s="20" t="s">
        <v>36</v>
      </c>
      <c r="N134" s="105">
        <v>30</v>
      </c>
      <c r="O134" s="105">
        <v>30</v>
      </c>
      <c r="P134" s="105"/>
      <c r="Q134" s="105">
        <v>0</v>
      </c>
      <c r="R134" s="105">
        <f>ROUND(Q134*101.7%,1)</f>
        <v>0</v>
      </c>
      <c r="S134" s="105">
        <f>ROUND(R134*102%,1)</f>
        <v>0</v>
      </c>
      <c r="T134" s="103" t="s">
        <v>21</v>
      </c>
    </row>
    <row r="135" spans="1:20" ht="63.75" thickBot="1">
      <c r="A135" s="155"/>
      <c r="B135" s="156"/>
      <c r="C135" s="155"/>
      <c r="D135" s="157"/>
      <c r="E135" s="9" t="s">
        <v>21</v>
      </c>
      <c r="F135" s="9" t="s">
        <v>21</v>
      </c>
      <c r="G135" s="9" t="s">
        <v>21</v>
      </c>
      <c r="H135" s="9" t="s">
        <v>21</v>
      </c>
      <c r="I135" s="9" t="s">
        <v>21</v>
      </c>
      <c r="J135" s="9" t="s">
        <v>21</v>
      </c>
      <c r="K135" s="20" t="s">
        <v>157</v>
      </c>
      <c r="L135" s="20" t="s">
        <v>34</v>
      </c>
      <c r="M135" s="20" t="s">
        <v>158</v>
      </c>
      <c r="N135" s="107"/>
      <c r="O135" s="107"/>
      <c r="P135" s="107"/>
      <c r="Q135" s="113"/>
      <c r="R135" s="107"/>
      <c r="S135" s="107"/>
      <c r="T135" s="109"/>
    </row>
    <row r="136" spans="1:20" ht="29.25" customHeight="1" thickTop="1">
      <c r="A136" s="158" t="s">
        <v>18</v>
      </c>
      <c r="B136" s="158"/>
      <c r="C136" s="158"/>
      <c r="D136" s="158"/>
      <c r="E136" s="67"/>
      <c r="F136" s="67"/>
      <c r="G136" s="67"/>
      <c r="H136" s="68"/>
      <c r="I136" s="68"/>
      <c r="J136" s="68"/>
      <c r="K136" s="68"/>
      <c r="L136" s="68"/>
      <c r="M136" s="68"/>
      <c r="N136" s="69">
        <f>N10</f>
        <v>64295.899999999994</v>
      </c>
      <c r="O136" s="69">
        <f t="shared" ref="O136:S136" si="31">O10</f>
        <v>58831.399999999994</v>
      </c>
      <c r="P136" s="69">
        <f t="shared" si="31"/>
        <v>79136.599999999991</v>
      </c>
      <c r="Q136" s="69">
        <f>Q10</f>
        <v>55098.600000000006</v>
      </c>
      <c r="R136" s="69">
        <f t="shared" si="31"/>
        <v>52658.8</v>
      </c>
      <c r="S136" s="70">
        <f t="shared" si="31"/>
        <v>54018.8</v>
      </c>
      <c r="T136" s="68"/>
    </row>
    <row r="137" spans="1:20" ht="90" customHeight="1">
      <c r="N137" s="13">
        <v>64295.9</v>
      </c>
      <c r="O137" s="13">
        <v>58831.4</v>
      </c>
      <c r="P137" s="13">
        <v>79136.600000000006</v>
      </c>
      <c r="Q137" s="13">
        <v>55098.62</v>
      </c>
      <c r="R137" s="13">
        <v>52658.9</v>
      </c>
      <c r="S137" s="13">
        <v>54018.9</v>
      </c>
    </row>
    <row r="138" spans="1:20" ht="90" customHeight="1">
      <c r="K138" s="71"/>
      <c r="N138" s="72"/>
      <c r="O138" s="72"/>
      <c r="P138" s="72"/>
      <c r="Q138" s="72">
        <f>Q136-Q137</f>
        <v>-1.9999999996798579E-2</v>
      </c>
      <c r="R138" s="72">
        <f t="shared" ref="R138:S138" si="32">R136-R137</f>
        <v>-9.9999999998544808E-2</v>
      </c>
      <c r="S138" s="72">
        <f t="shared" si="32"/>
        <v>-9.9999999998544808E-2</v>
      </c>
    </row>
    <row r="139" spans="1:20" ht="90" customHeight="1">
      <c r="N139" s="73"/>
      <c r="O139" s="73"/>
      <c r="P139" s="73"/>
      <c r="Q139" s="73"/>
      <c r="R139" s="73"/>
      <c r="S139" s="73"/>
    </row>
    <row r="140" spans="1:20" ht="90" customHeight="1">
      <c r="N140" s="74"/>
      <c r="O140" s="74"/>
      <c r="P140" s="74"/>
      <c r="Q140" s="74"/>
      <c r="R140" s="74"/>
      <c r="S140" s="74"/>
    </row>
    <row r="141" spans="1:20" ht="90" customHeight="1">
      <c r="A141" s="154"/>
      <c r="B141" s="154"/>
      <c r="C141" s="154"/>
      <c r="D141" s="154"/>
      <c r="E141" s="154"/>
      <c r="F141" s="154"/>
      <c r="G141" s="154"/>
      <c r="H141" s="154"/>
      <c r="I141" s="154"/>
      <c r="N141" s="75"/>
      <c r="O141" s="75"/>
    </row>
    <row r="142" spans="1:20" ht="90" customHeight="1">
      <c r="A142" s="153"/>
      <c r="B142" s="153"/>
      <c r="C142" s="153"/>
      <c r="D142" s="153"/>
      <c r="E142" s="153"/>
      <c r="F142" s="153"/>
      <c r="G142" s="153"/>
      <c r="H142" s="153"/>
      <c r="I142" s="153"/>
    </row>
    <row r="143" spans="1:20" ht="90" customHeight="1">
      <c r="A143" s="153"/>
      <c r="B143" s="153"/>
      <c r="C143" s="153"/>
      <c r="D143" s="153"/>
      <c r="E143" s="153"/>
      <c r="F143" s="153"/>
      <c r="G143" s="153"/>
      <c r="H143" s="153"/>
      <c r="I143" s="153"/>
    </row>
    <row r="153" spans="1:1" ht="90" customHeight="1">
      <c r="A153" s="13" t="s">
        <v>151</v>
      </c>
    </row>
  </sheetData>
  <mergeCells count="248">
    <mergeCell ref="A53:A57"/>
    <mergeCell ref="B53:B57"/>
    <mergeCell ref="C53:C57"/>
    <mergeCell ref="D53:D57"/>
    <mergeCell ref="O28:O33"/>
    <mergeCell ref="P28:P33"/>
    <mergeCell ref="Q28:Q33"/>
    <mergeCell ref="R28:R33"/>
    <mergeCell ref="S28:S33"/>
    <mergeCell ref="S42:S51"/>
    <mergeCell ref="A13:A22"/>
    <mergeCell ref="B13:B22"/>
    <mergeCell ref="C13:C22"/>
    <mergeCell ref="D13:D22"/>
    <mergeCell ref="N13:N22"/>
    <mergeCell ref="O13:O22"/>
    <mergeCell ref="P13:P22"/>
    <mergeCell ref="Q13:Q22"/>
    <mergeCell ref="R13:R22"/>
    <mergeCell ref="S13:S22"/>
    <mergeCell ref="A28:A33"/>
    <mergeCell ref="B28:B33"/>
    <mergeCell ref="C28:C33"/>
    <mergeCell ref="D28:D33"/>
    <mergeCell ref="A78:A83"/>
    <mergeCell ref="B78:B83"/>
    <mergeCell ref="C78:C83"/>
    <mergeCell ref="D85:D86"/>
    <mergeCell ref="O85:O86"/>
    <mergeCell ref="P85:P86"/>
    <mergeCell ref="Q85:Q86"/>
    <mergeCell ref="N42:N51"/>
    <mergeCell ref="O42:O51"/>
    <mergeCell ref="P42:P51"/>
    <mergeCell ref="Q42:Q51"/>
    <mergeCell ref="R42:R51"/>
    <mergeCell ref="A42:A51"/>
    <mergeCell ref="B42:B51"/>
    <mergeCell ref="C42:C51"/>
    <mergeCell ref="D42:D51"/>
    <mergeCell ref="N37:N40"/>
    <mergeCell ref="N28:N33"/>
    <mergeCell ref="B62:B64"/>
    <mergeCell ref="A74:A76"/>
    <mergeCell ref="B74:B76"/>
    <mergeCell ref="C74:C76"/>
    <mergeCell ref="D99:D100"/>
    <mergeCell ref="N99:N100"/>
    <mergeCell ref="A93:A97"/>
    <mergeCell ref="B93:B97"/>
    <mergeCell ref="C93:C97"/>
    <mergeCell ref="D93:D97"/>
    <mergeCell ref="S85:S86"/>
    <mergeCell ref="P88:P89"/>
    <mergeCell ref="Q88:Q89"/>
    <mergeCell ref="R88:R89"/>
    <mergeCell ref="S88:S89"/>
    <mergeCell ref="R74:R76"/>
    <mergeCell ref="O78:O83"/>
    <mergeCell ref="P78:P83"/>
    <mergeCell ref="Q78:Q83"/>
    <mergeCell ref="R78:R83"/>
    <mergeCell ref="S78:S83"/>
    <mergeCell ref="T124:T125"/>
    <mergeCell ref="A124:A125"/>
    <mergeCell ref="B124:B125"/>
    <mergeCell ref="C124:C125"/>
    <mergeCell ref="D124:D125"/>
    <mergeCell ref="A117:A122"/>
    <mergeCell ref="B117:B122"/>
    <mergeCell ref="C117:C122"/>
    <mergeCell ref="D117:D122"/>
    <mergeCell ref="S117:S122"/>
    <mergeCell ref="C37:C40"/>
    <mergeCell ref="D37:D40"/>
    <mergeCell ref="A85:A86"/>
    <mergeCell ref="N124:N125"/>
    <mergeCell ref="O124:O125"/>
    <mergeCell ref="P124:P125"/>
    <mergeCell ref="Q124:Q125"/>
    <mergeCell ref="R124:R125"/>
    <mergeCell ref="S124:S125"/>
    <mergeCell ref="A108:A112"/>
    <mergeCell ref="B108:B112"/>
    <mergeCell ref="D62:D64"/>
    <mergeCell ref="Q59:Q60"/>
    <mergeCell ref="P59:P60"/>
    <mergeCell ref="O59:O60"/>
    <mergeCell ref="N59:N60"/>
    <mergeCell ref="S108:S112"/>
    <mergeCell ref="S59:S60"/>
    <mergeCell ref="O93:O97"/>
    <mergeCell ref="R85:R86"/>
    <mergeCell ref="D74:D76"/>
    <mergeCell ref="N74:N76"/>
    <mergeCell ref="O74:O76"/>
    <mergeCell ref="P74:P76"/>
    <mergeCell ref="A66:A72"/>
    <mergeCell ref="B66:B72"/>
    <mergeCell ref="O37:O40"/>
    <mergeCell ref="P37:P40"/>
    <mergeCell ref="Q37:Q40"/>
    <mergeCell ref="R37:R40"/>
    <mergeCell ref="S37:S40"/>
    <mergeCell ref="A142:I143"/>
    <mergeCell ref="A141:I141"/>
    <mergeCell ref="A134:A135"/>
    <mergeCell ref="B134:B135"/>
    <mergeCell ref="C134:C135"/>
    <mergeCell ref="D134:D135"/>
    <mergeCell ref="A128:A129"/>
    <mergeCell ref="B128:B129"/>
    <mergeCell ref="C128:C129"/>
    <mergeCell ref="D128:D129"/>
    <mergeCell ref="A136:D136"/>
    <mergeCell ref="P134:P135"/>
    <mergeCell ref="Q134:Q135"/>
    <mergeCell ref="R134:R135"/>
    <mergeCell ref="S134:S135"/>
    <mergeCell ref="A37:A40"/>
    <mergeCell ref="B37:B40"/>
    <mergeCell ref="A3:T3"/>
    <mergeCell ref="A5:T5"/>
    <mergeCell ref="A6:T6"/>
    <mergeCell ref="A7:C9"/>
    <mergeCell ref="D7:D9"/>
    <mergeCell ref="E7:M7"/>
    <mergeCell ref="N7:S7"/>
    <mergeCell ref="T7:T9"/>
    <mergeCell ref="E8:G8"/>
    <mergeCell ref="H8:J8"/>
    <mergeCell ref="K8:M8"/>
    <mergeCell ref="N8:O8"/>
    <mergeCell ref="P8:P9"/>
    <mergeCell ref="Q8:Q9"/>
    <mergeCell ref="R8:S8"/>
    <mergeCell ref="N128:N129"/>
    <mergeCell ref="O128:O129"/>
    <mergeCell ref="P128:P129"/>
    <mergeCell ref="Q128:Q129"/>
    <mergeCell ref="R128:R129"/>
    <mergeCell ref="P114:P115"/>
    <mergeCell ref="Q114:Q115"/>
    <mergeCell ref="R114:R115"/>
    <mergeCell ref="R93:R97"/>
    <mergeCell ref="P108:P112"/>
    <mergeCell ref="Q108:Q112"/>
    <mergeCell ref="R108:R112"/>
    <mergeCell ref="N108:N112"/>
    <mergeCell ref="O108:O112"/>
    <mergeCell ref="N114:N115"/>
    <mergeCell ref="O114:O115"/>
    <mergeCell ref="N93:N97"/>
    <mergeCell ref="N117:N122"/>
    <mergeCell ref="O117:O122"/>
    <mergeCell ref="P117:P122"/>
    <mergeCell ref="Q117:Q122"/>
    <mergeCell ref="R117:R122"/>
    <mergeCell ref="O102:O106"/>
    <mergeCell ref="P102:P106"/>
    <mergeCell ref="T134:T135"/>
    <mergeCell ref="T128:T129"/>
    <mergeCell ref="S128:S129"/>
    <mergeCell ref="N134:N135"/>
    <mergeCell ref="O134:O135"/>
    <mergeCell ref="T42:T44"/>
    <mergeCell ref="T13:T16"/>
    <mergeCell ref="T37:T40"/>
    <mergeCell ref="N53:N57"/>
    <mergeCell ref="O53:O57"/>
    <mergeCell ref="P53:P57"/>
    <mergeCell ref="Q53:Q57"/>
    <mergeCell ref="R53:R57"/>
    <mergeCell ref="S53:S57"/>
    <mergeCell ref="T53:T57"/>
    <mergeCell ref="T28:T32"/>
    <mergeCell ref="T62:T64"/>
    <mergeCell ref="T74:T75"/>
    <mergeCell ref="N62:N64"/>
    <mergeCell ref="N66:N72"/>
    <mergeCell ref="O66:O72"/>
    <mergeCell ref="P66:P72"/>
    <mergeCell ref="Q66:Q72"/>
    <mergeCell ref="R66:R72"/>
    <mergeCell ref="A114:A115"/>
    <mergeCell ref="B114:B115"/>
    <mergeCell ref="C114:C115"/>
    <mergeCell ref="D114:D115"/>
    <mergeCell ref="N102:N106"/>
    <mergeCell ref="B99:B100"/>
    <mergeCell ref="N78:N83"/>
    <mergeCell ref="C108:C112"/>
    <mergeCell ref="D108:D112"/>
    <mergeCell ref="B102:B106"/>
    <mergeCell ref="C102:C106"/>
    <mergeCell ref="D102:D106"/>
    <mergeCell ref="C88:C89"/>
    <mergeCell ref="D88:D89"/>
    <mergeCell ref="B85:B86"/>
    <mergeCell ref="D78:D83"/>
    <mergeCell ref="C59:C60"/>
    <mergeCell ref="D59:D60"/>
    <mergeCell ref="C66:C72"/>
    <mergeCell ref="D66:D72"/>
    <mergeCell ref="A59:A60"/>
    <mergeCell ref="C85:C86"/>
    <mergeCell ref="A99:A100"/>
    <mergeCell ref="C99:C100"/>
    <mergeCell ref="S114:S115"/>
    <mergeCell ref="O88:O89"/>
    <mergeCell ref="A88:A89"/>
    <mergeCell ref="B88:B89"/>
    <mergeCell ref="A62:A64"/>
    <mergeCell ref="C62:C64"/>
    <mergeCell ref="B59:B60"/>
    <mergeCell ref="O62:O64"/>
    <mergeCell ref="P62:P64"/>
    <mergeCell ref="Q62:Q64"/>
    <mergeCell ref="R62:R64"/>
    <mergeCell ref="S62:S64"/>
    <mergeCell ref="N88:N89"/>
    <mergeCell ref="N85:N86"/>
    <mergeCell ref="S66:S72"/>
    <mergeCell ref="A102:A106"/>
    <mergeCell ref="T114:T115"/>
    <mergeCell ref="O99:O100"/>
    <mergeCell ref="P99:P100"/>
    <mergeCell ref="Q99:Q100"/>
    <mergeCell ref="R99:R100"/>
    <mergeCell ref="S99:S100"/>
    <mergeCell ref="T99:T100"/>
    <mergeCell ref="S102:S106"/>
    <mergeCell ref="T59:T60"/>
    <mergeCell ref="R59:R60"/>
    <mergeCell ref="T66:T72"/>
    <mergeCell ref="S74:S76"/>
    <mergeCell ref="T102:T105"/>
    <mergeCell ref="S93:S97"/>
    <mergeCell ref="T93:T95"/>
    <mergeCell ref="P93:P97"/>
    <mergeCell ref="Q93:Q97"/>
    <mergeCell ref="T108:T112"/>
    <mergeCell ref="Q102:Q106"/>
    <mergeCell ref="R102:R106"/>
    <mergeCell ref="T88:T89"/>
    <mergeCell ref="T85:T86"/>
    <mergeCell ref="T78:T80"/>
    <mergeCell ref="Q74:Q76"/>
  </mergeCells>
  <printOptions horizontalCentered="1"/>
  <pageMargins left="0" right="0" top="0.15748031496062992" bottom="3.937007874015748E-2" header="0" footer="0"/>
  <pageSetup paperSize="9" scale="50" orientation="landscape" useFirstPageNumber="1" r:id="rId1"/>
  <headerFooter alignWithMargins="0">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МСУ</vt:lpstr>
      <vt:lpstr>МСУ!Заголовки_для_печати</vt:lpstr>
    </vt:vector>
  </TitlesOfParts>
  <Company>MF</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Danchikov</dc:creator>
  <cp:lastModifiedBy>Смирнова Елена</cp:lastModifiedBy>
  <cp:lastPrinted>2015-01-22T11:41:42Z</cp:lastPrinted>
  <dcterms:created xsi:type="dcterms:W3CDTF">2007-07-27T06:36:16Z</dcterms:created>
  <dcterms:modified xsi:type="dcterms:W3CDTF">2015-01-22T14:00:52Z</dcterms:modified>
</cp:coreProperties>
</file>